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296" activeTab="2"/>
  </bookViews>
  <sheets>
    <sheet name="ТГС" sheetId="1" r:id="rId1"/>
    <sheet name="ОП&quot;РЧР&quot;" sheetId="2" r:id="rId2"/>
    <sheet name="ОП&quot;НОИР&quot;" sheetId="3" r:id="rId3"/>
    <sheet name="ОП&quot;ФЕПНЛ&quot;" sheetId="4" r:id="rId4"/>
    <sheet name="ОП ПРСР" sheetId="5" r:id="rId5"/>
    <sheet name="ОП ОС" sheetId="6" r:id="rId6"/>
    <sheet name="ОП НПВУ" sheetId="7" r:id="rId7"/>
  </sheets>
  <definedNames>
    <definedName name="_xlnm.Print_Area" localSheetId="6">'ОП НПВУ'!$A$1:$G$33</definedName>
    <definedName name="_xlnm.Print_Area" localSheetId="5">'ОП ОС'!$A$1:$G$26</definedName>
    <definedName name="_xlnm.Print_Area" localSheetId="4">'ОП ПРСР'!$A$1:$G$33</definedName>
    <definedName name="_xlnm.Print_Area" localSheetId="2">'ОП"НОИР"'!$A$1:$G$28</definedName>
    <definedName name="_xlnm.Print_Area" localSheetId="1">'ОП"РЧР"'!$A$1:$G$43</definedName>
    <definedName name="_xlnm.Print_Area" localSheetId="3">'ОП"ФЕПНЛ"'!$A$1:$G$31</definedName>
    <definedName name="_xlnm.Print_Area" localSheetId="0">'ТГС'!$A$1:$G$21</definedName>
  </definedNames>
  <calcPr fullCalcOnLoad="1"/>
</workbook>
</file>

<file path=xl/sharedStrings.xml><?xml version="1.0" encoding="utf-8"?>
<sst xmlns="http://schemas.openxmlformats.org/spreadsheetml/2006/main" count="254" uniqueCount="66">
  <si>
    <t>Наименование</t>
  </si>
  <si>
    <t>№ на §§</t>
  </si>
  <si>
    <t>ОБЩО</t>
  </si>
  <si>
    <t>в т.ч. от ЕС</t>
  </si>
  <si>
    <t>общински
бюджет</t>
  </si>
  <si>
    <t>І. Трансфери</t>
  </si>
  <si>
    <t>61-00</t>
  </si>
  <si>
    <t>62-00</t>
  </si>
  <si>
    <t>63-00</t>
  </si>
  <si>
    <t>Всичко трансфери:</t>
  </si>
  <si>
    <t>ІІ. Временни безлихвени заеми</t>
  </si>
  <si>
    <t>Трансфери (субсидии,вноски) м/у бюджетни с/ки</t>
  </si>
  <si>
    <t>Трансфери  м/у бюджетни и извънбюджетни с/ки/фондове</t>
  </si>
  <si>
    <t>Трансфери  м/у извънбюджетни с/ки/фондове</t>
  </si>
  <si>
    <t>Временни безлихвени заеми м/у бюджетни и извънбюджетни сметки</t>
  </si>
  <si>
    <t>Всичко временни безлихвени заеми:</t>
  </si>
  <si>
    <t>ІІІ. Депозити и средства по сметки</t>
  </si>
  <si>
    <t>Остатък от предходния период (9501 до 9506) (+)</t>
  </si>
  <si>
    <t>Наличност в края на периода (9507 до 9512) (-)</t>
  </si>
  <si>
    <t>Депозити и средства по сметки (нето) (+/-)</t>
  </si>
  <si>
    <t>Други възнаграждения и плащания за персонал</t>
  </si>
  <si>
    <t>Задължителни осигурителни вноски от работодатели</t>
  </si>
  <si>
    <t>Издръжка</t>
  </si>
  <si>
    <t>Придобиване на дълготрайни активи и основен ремонт (от §51 до §54)</t>
  </si>
  <si>
    <t>ПРИХОДИ - всичко, в т.ч.:</t>
  </si>
  <si>
    <t>РАЗХОДИ-всичко, в т.ч.:</t>
  </si>
  <si>
    <t>(в лева)</t>
  </si>
  <si>
    <t>76-00</t>
  </si>
  <si>
    <t>95-00</t>
  </si>
  <si>
    <t>02-00</t>
  </si>
  <si>
    <t>05-00</t>
  </si>
  <si>
    <t>10-00</t>
  </si>
  <si>
    <t>51-54</t>
  </si>
  <si>
    <t>Община Никопол</t>
  </si>
  <si>
    <t>държавен бюджет</t>
  </si>
  <si>
    <t>Временно съхранявани средства и средства на разпореждане - нето (88-00) (+/-)</t>
  </si>
  <si>
    <t>Функция V</t>
  </si>
  <si>
    <t>88-00</t>
  </si>
  <si>
    <t>Функция ІІІ</t>
  </si>
  <si>
    <t>93-10</t>
  </si>
  <si>
    <t>Приложение № 8</t>
  </si>
  <si>
    <t>Приходи, помощи и дарения</t>
  </si>
  <si>
    <t>Всичко приходи, помощи и дарения:</t>
  </si>
  <si>
    <t>46-00</t>
  </si>
  <si>
    <t>Помощи и дарения от чужбина</t>
  </si>
  <si>
    <t>Текущи трансфери, обезщетения и помощи за домакинствата</t>
  </si>
  <si>
    <t>93-00 Друго финансиране - нето(+/-)</t>
  </si>
  <si>
    <t>ТГС България-Румъния 2014-2020 г.</t>
  </si>
  <si>
    <t>Функция VI</t>
  </si>
  <si>
    <t>ОП Околна среда 2014-2020 г.</t>
  </si>
  <si>
    <t xml:space="preserve">Дейност 532 - Проект "Приеми ме 2015" - BG05М9ОР001-2.002-0132
Проект "Нова възможност за младежка заетост"  2014BG05М90PO01-1.2014.001-C001 </t>
  </si>
  <si>
    <t>Дейност 589 - проект Топъл обяд в Община Никопол</t>
  </si>
  <si>
    <t>Програма "Храни и основно материално подпомагане" 2021-2027</t>
  </si>
  <si>
    <t xml:space="preserve">Програма за развитие на селските райони </t>
  </si>
  <si>
    <t xml:space="preserve">ОП "Наука и образование за интелигентен растеж"
</t>
  </si>
  <si>
    <t xml:space="preserve">ОП "Развитие на човешките ресурси" </t>
  </si>
  <si>
    <t>Дейност 589 - Проект "Патронажна грижа в Община Никопол" - BG05М9ОР001-2.040-0063
"Грижа в дома в община Никопол" BG05SFPR002-2.001-0143-C01</t>
  </si>
  <si>
    <t>Функция I</t>
  </si>
  <si>
    <t>Дейност 122 - Проект "Укрепване общинския капацитет на Община Никопол" - BG05SFPR002-2.002-0152-C01</t>
  </si>
  <si>
    <r>
      <t>Индикативен годишен разчет за сметките за средствата от Европейския съюз-начален бюджет</t>
    </r>
    <r>
      <rPr>
        <b/>
        <sz val="9"/>
        <color indexed="10"/>
        <rFont val="Arial"/>
        <family val="2"/>
      </rPr>
      <t xml:space="preserve"> 2024 г.</t>
    </r>
  </si>
  <si>
    <t>42-00</t>
  </si>
  <si>
    <t>Дейност 606 - Проект „Реконструкция на участък от улица Александър Стамболийски в гр. Никопол“  BG06RDNP001-19.566-0002-C01, проект "Реконструкция и/или рехабилитация на улици в Община Никопол"  BG06RDNP001-7.017-0014-C01</t>
  </si>
  <si>
    <t>Национален план за възстановяване и устойчивост</t>
  </si>
  <si>
    <t>Функция III</t>
  </si>
  <si>
    <t>Дейност 322 - Проект „Основен ремонт и въвеждане на мерки за енергийна ефективност на физкултурен салон към училище "Христо Ботев"- гр. Никопол"  BG-RRP-1.007-0114-C01</t>
  </si>
  <si>
    <t>Дейност 322 - проект "Равен достъп до училищно образование в условията на кризи" BG05M20P001-5.001-0001,  " Подкрепа за успех " BG05M2OP01-2.011-0001, "Подкрепа за приобщаващо образование" BG05M20P001-3.018-0001, Проект "BG05SFPR001-1.001-0001 „Успех за теб“  ОУ "П.Евтимий" с.Ночачене, СУ "Хр.Ботев" гр.Никопол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</si>
</sst>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&quot;Да&quot;;&quot;Да&quot;;&quot;Не&quot;"/>
    <numFmt numFmtId="187" formatCode="&quot;Истина&quot;;&quot; Истина &quot;;&quot; Неистина &quot;"/>
    <numFmt numFmtId="188" formatCode="&quot;Вкл.&quot;;&quot; Вкл. &quot;;&quot; Изкл.&quot;"/>
    <numFmt numFmtId="189" formatCode="[$¥€-2]\ #,##0.00_);[Red]\([$¥€-2]\ #,##0.00\)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i/>
      <u val="single"/>
      <sz val="9"/>
      <name val="Arial"/>
      <family val="0"/>
    </font>
    <font>
      <b/>
      <i/>
      <u val="single"/>
      <sz val="8"/>
      <name val="Arial"/>
      <family val="0"/>
    </font>
    <font>
      <b/>
      <i/>
      <u val="single"/>
      <sz val="7.5"/>
      <name val="Arial"/>
      <family val="0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0" fillId="26" borderId="1" applyNumberFormat="0" applyFon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5" fillId="29" borderId="6" applyNumberFormat="0" applyAlignment="0" applyProtection="0"/>
    <xf numFmtId="0" fontId="36" fillId="29" borderId="2" applyNumberFormat="0" applyAlignment="0" applyProtection="0"/>
    <xf numFmtId="0" fontId="37" fillId="30" borderId="7" applyNumberFormat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horizontal="centerContinuous"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4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7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G23"/>
  <sheetViews>
    <sheetView view="pageBreakPreview" zoomScaleSheetLayoutView="100" zoomScalePageLayoutView="0" workbookViewId="0" topLeftCell="A1">
      <selection activeCell="D30" sqref="D30"/>
    </sheetView>
  </sheetViews>
  <sheetFormatPr defaultColWidth="9.140625" defaultRowHeight="12.75"/>
  <cols>
    <col min="1" max="1" width="0.71875" style="0" customWidth="1"/>
    <col min="2" max="2" width="44.28125" style="0" customWidth="1"/>
    <col min="3" max="3" width="7.00390625" style="0" customWidth="1"/>
    <col min="4" max="4" width="10.57421875" style="0" customWidth="1"/>
    <col min="5" max="5" width="11.7109375" style="0" customWidth="1"/>
    <col min="6" max="6" width="12.140625" style="0" customWidth="1"/>
  </cols>
  <sheetData>
    <row r="1" spans="1:7" ht="12.75">
      <c r="A1" s="2"/>
      <c r="B1" s="2" t="s">
        <v>33</v>
      </c>
      <c r="C1" s="2"/>
      <c r="D1" s="2"/>
      <c r="E1" s="23" t="s">
        <v>40</v>
      </c>
      <c r="F1" s="24"/>
      <c r="G1" s="24"/>
    </row>
    <row r="2" spans="1:7" ht="12.75">
      <c r="A2" s="2"/>
      <c r="B2" s="25"/>
      <c r="C2" s="26"/>
      <c r="D2" s="26"/>
      <c r="E2" s="26"/>
      <c r="F2" s="26"/>
      <c r="G2" s="26"/>
    </row>
    <row r="3" spans="1:7" ht="12.75">
      <c r="A3" s="21" t="s">
        <v>59</v>
      </c>
      <c r="B3" s="22"/>
      <c r="C3" s="22"/>
      <c r="D3" s="22"/>
      <c r="E3" s="22"/>
      <c r="F3" s="22"/>
      <c r="G3" s="22"/>
    </row>
    <row r="4" spans="1:7" ht="12.75">
      <c r="A4" s="2"/>
      <c r="B4" s="2"/>
      <c r="C4" s="2"/>
      <c r="D4" s="2"/>
      <c r="E4" s="2"/>
      <c r="F4" s="3" t="s">
        <v>26</v>
      </c>
      <c r="G4" s="2"/>
    </row>
    <row r="5" spans="1:7" ht="23.25">
      <c r="A5" s="2"/>
      <c r="B5" s="4" t="s">
        <v>0</v>
      </c>
      <c r="C5" s="4" t="s">
        <v>1</v>
      </c>
      <c r="D5" s="5" t="s">
        <v>2</v>
      </c>
      <c r="E5" s="4" t="s">
        <v>3</v>
      </c>
      <c r="F5" s="6" t="s">
        <v>4</v>
      </c>
      <c r="G5" s="13" t="s">
        <v>34</v>
      </c>
    </row>
    <row r="6" spans="1:7" ht="12.75">
      <c r="A6" s="2"/>
      <c r="B6" s="7"/>
      <c r="C6" s="7"/>
      <c r="D6" s="7"/>
      <c r="E6" s="7"/>
      <c r="F6" s="7"/>
      <c r="G6" s="7"/>
    </row>
    <row r="7" spans="1:7" ht="12.75">
      <c r="A7" s="2"/>
      <c r="B7" s="8" t="s">
        <v>47</v>
      </c>
      <c r="C7" s="9"/>
      <c r="D7" s="7"/>
      <c r="E7" s="7"/>
      <c r="F7" s="7"/>
      <c r="G7" s="7"/>
    </row>
    <row r="8" spans="1:7" ht="12.75">
      <c r="A8" s="2"/>
      <c r="B8" s="7"/>
      <c r="C8" s="9"/>
      <c r="D8" s="7"/>
      <c r="E8" s="7"/>
      <c r="F8" s="7"/>
      <c r="G8" s="7"/>
    </row>
    <row r="9" spans="1:7" ht="12.75">
      <c r="A9" s="2"/>
      <c r="B9" s="10" t="s">
        <v>24</v>
      </c>
      <c r="C9" s="9"/>
      <c r="D9" s="14">
        <f>D18+D13+D20</f>
        <v>0</v>
      </c>
      <c r="E9" s="14">
        <f>E18+E13+E20</f>
        <v>0</v>
      </c>
      <c r="F9" s="14">
        <f>F18+F13+F20</f>
        <v>0</v>
      </c>
      <c r="G9" s="14">
        <f>G18+G13+G20</f>
        <v>0</v>
      </c>
    </row>
    <row r="10" spans="1:7" ht="12.75">
      <c r="A10" s="2"/>
      <c r="B10" s="10"/>
      <c r="C10" s="9"/>
      <c r="D10" s="14"/>
      <c r="E10" s="7"/>
      <c r="F10" s="7"/>
      <c r="G10" s="7"/>
    </row>
    <row r="11" spans="1:7" ht="12.75">
      <c r="A11" s="2"/>
      <c r="B11" s="16" t="s">
        <v>41</v>
      </c>
      <c r="C11" s="9"/>
      <c r="D11" s="14"/>
      <c r="E11" s="7"/>
      <c r="F11" s="7"/>
      <c r="G11" s="7"/>
    </row>
    <row r="12" spans="1:7" ht="12.75">
      <c r="A12" s="2"/>
      <c r="B12" s="17" t="s">
        <v>44</v>
      </c>
      <c r="C12" s="9" t="s">
        <v>43</v>
      </c>
      <c r="D12" s="7">
        <f>SUM(E12:G12)</f>
        <v>2400573</v>
      </c>
      <c r="E12" s="7">
        <f>66195+2324254</f>
        <v>2390449</v>
      </c>
      <c r="F12" s="7"/>
      <c r="G12" s="7">
        <v>10124</v>
      </c>
    </row>
    <row r="13" spans="1:7" ht="12.75">
      <c r="A13" s="2"/>
      <c r="B13" s="16" t="s">
        <v>42</v>
      </c>
      <c r="C13" s="9"/>
      <c r="D13" s="14">
        <f>SUM(D12)</f>
        <v>2400573</v>
      </c>
      <c r="E13" s="14">
        <f>SUM(E12)</f>
        <v>2390449</v>
      </c>
      <c r="F13" s="14">
        <f>SUM(F12)</f>
        <v>0</v>
      </c>
      <c r="G13" s="14">
        <f>SUM(G12)</f>
        <v>10124</v>
      </c>
    </row>
    <row r="14" spans="1:7" ht="12.75">
      <c r="A14" s="2"/>
      <c r="B14" s="16"/>
      <c r="C14" s="9"/>
      <c r="D14" s="14"/>
      <c r="E14" s="7"/>
      <c r="F14" s="7"/>
      <c r="G14" s="7"/>
    </row>
    <row r="15" spans="1:7" ht="12.75">
      <c r="A15" s="2"/>
      <c r="B15" s="15" t="s">
        <v>5</v>
      </c>
      <c r="C15" s="9"/>
      <c r="D15" s="7"/>
      <c r="E15" s="7"/>
      <c r="F15" s="7"/>
      <c r="G15" s="7"/>
    </row>
    <row r="16" spans="1:7" ht="23.25">
      <c r="A16" s="2"/>
      <c r="B16" s="11" t="s">
        <v>12</v>
      </c>
      <c r="C16" s="9" t="s">
        <v>7</v>
      </c>
      <c r="D16" s="7">
        <f>SUM(E16:G16)</f>
        <v>184936</v>
      </c>
      <c r="E16" s="7"/>
      <c r="F16" s="7">
        <v>184936</v>
      </c>
      <c r="G16" s="7"/>
    </row>
    <row r="17" spans="1:7" ht="12.75">
      <c r="A17" s="2"/>
      <c r="B17" s="11" t="s">
        <v>13</v>
      </c>
      <c r="C17" s="9" t="s">
        <v>8</v>
      </c>
      <c r="D17" s="7">
        <f>SUM(E17:G17)</f>
        <v>355474</v>
      </c>
      <c r="E17" s="7"/>
      <c r="F17" s="7"/>
      <c r="G17" s="7">
        <v>355474</v>
      </c>
    </row>
    <row r="18" spans="1:7" ht="12.75">
      <c r="A18" s="2"/>
      <c r="B18" s="12" t="s">
        <v>9</v>
      </c>
      <c r="C18" s="9"/>
      <c r="D18" s="7">
        <f>SUM(D16:D17)</f>
        <v>540410</v>
      </c>
      <c r="E18" s="7">
        <f>SUM(E16:E17)</f>
        <v>0</v>
      </c>
      <c r="F18" s="7">
        <f>SUM(F16:F17)</f>
        <v>184936</v>
      </c>
      <c r="G18" s="7">
        <f>SUM(G16:G17)</f>
        <v>355474</v>
      </c>
    </row>
    <row r="19" spans="1:7" ht="12.75">
      <c r="A19" s="2"/>
      <c r="B19" s="11"/>
      <c r="C19" s="9"/>
      <c r="D19" s="7"/>
      <c r="E19" s="7"/>
      <c r="F19" s="7"/>
      <c r="G19" s="7"/>
    </row>
    <row r="20" spans="1:7" ht="24">
      <c r="A20" s="2"/>
      <c r="B20" s="12" t="s">
        <v>35</v>
      </c>
      <c r="C20" s="9" t="s">
        <v>37</v>
      </c>
      <c r="D20" s="7">
        <f>SUM(E20:G20)</f>
        <v>-2940983</v>
      </c>
      <c r="E20" s="7">
        <f>-2324254-66195</f>
        <v>-2390449</v>
      </c>
      <c r="F20" s="7">
        <f>-128691-54688-1558+1</f>
        <v>-184936</v>
      </c>
      <c r="G20" s="7">
        <f>-355474-10124</f>
        <v>-365598</v>
      </c>
    </row>
    <row r="21" spans="1:7" ht="12.75">
      <c r="A21" s="2"/>
      <c r="B21" s="11"/>
      <c r="C21" s="9"/>
      <c r="D21" s="7"/>
      <c r="E21" s="7"/>
      <c r="F21" s="7"/>
      <c r="G21" s="7"/>
    </row>
    <row r="23" ht="12.75">
      <c r="B23" s="1"/>
    </row>
  </sheetData>
  <sheetProtection/>
  <mergeCells count="3">
    <mergeCell ref="A3:G3"/>
    <mergeCell ref="E1:G1"/>
    <mergeCell ref="B2:G2"/>
  </mergeCells>
  <printOptions/>
  <pageMargins left="0.75" right="0.75" top="1" bottom="1" header="0.5" footer="0.5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G45"/>
  <sheetViews>
    <sheetView view="pageBreakPreview" zoomScaleSheetLayoutView="100" zoomScalePageLayoutView="0" workbookViewId="0" topLeftCell="A10">
      <selection activeCell="B25" sqref="B25"/>
    </sheetView>
  </sheetViews>
  <sheetFormatPr defaultColWidth="9.140625" defaultRowHeight="12.75"/>
  <cols>
    <col min="1" max="1" width="0.71875" style="0" customWidth="1"/>
    <col min="2" max="2" width="44.28125" style="0" customWidth="1"/>
    <col min="3" max="3" width="7.00390625" style="0" customWidth="1"/>
    <col min="4" max="4" width="10.57421875" style="0" customWidth="1"/>
    <col min="5" max="5" width="11.7109375" style="0" customWidth="1"/>
    <col min="6" max="6" width="12.140625" style="0" customWidth="1"/>
  </cols>
  <sheetData>
    <row r="1" spans="1:7" ht="12.75">
      <c r="A1" s="2"/>
      <c r="B1" s="2" t="s">
        <v>33</v>
      </c>
      <c r="C1" s="2"/>
      <c r="D1" s="2"/>
      <c r="E1" s="23" t="s">
        <v>40</v>
      </c>
      <c r="F1" s="24"/>
      <c r="G1" s="24"/>
    </row>
    <row r="2" spans="1:7" ht="12.75">
      <c r="A2" s="2"/>
      <c r="B2" s="25"/>
      <c r="C2" s="26"/>
      <c r="D2" s="26"/>
      <c r="E2" s="26"/>
      <c r="F2" s="26"/>
      <c r="G2" s="26"/>
    </row>
    <row r="3" spans="1:7" ht="12.75">
      <c r="A3" s="21" t="s">
        <v>59</v>
      </c>
      <c r="B3" s="22"/>
      <c r="C3" s="22"/>
      <c r="D3" s="22"/>
      <c r="E3" s="22"/>
      <c r="F3" s="22"/>
      <c r="G3" s="22"/>
    </row>
    <row r="4" spans="1:7" ht="12.75">
      <c r="A4" s="2"/>
      <c r="B4" s="2"/>
      <c r="C4" s="2"/>
      <c r="D4" s="2"/>
      <c r="E4" s="2"/>
      <c r="F4" s="3" t="s">
        <v>26</v>
      </c>
      <c r="G4" s="2"/>
    </row>
    <row r="5" spans="1:7" ht="23.25">
      <c r="A5" s="2"/>
      <c r="B5" s="4" t="s">
        <v>0</v>
      </c>
      <c r="C5" s="4" t="s">
        <v>1</v>
      </c>
      <c r="D5" s="5" t="s">
        <v>2</v>
      </c>
      <c r="E5" s="4" t="s">
        <v>3</v>
      </c>
      <c r="F5" s="6" t="s">
        <v>4</v>
      </c>
      <c r="G5" s="13" t="s">
        <v>34</v>
      </c>
    </row>
    <row r="6" spans="1:7" ht="12.75">
      <c r="A6" s="2"/>
      <c r="B6" s="7"/>
      <c r="C6" s="7"/>
      <c r="D6" s="7"/>
      <c r="E6" s="7"/>
      <c r="F6" s="7"/>
      <c r="G6" s="7"/>
    </row>
    <row r="7" spans="1:7" ht="12.75">
      <c r="A7" s="2"/>
      <c r="B7" s="18" t="s">
        <v>55</v>
      </c>
      <c r="C7" s="9"/>
      <c r="D7" s="7"/>
      <c r="E7" s="7"/>
      <c r="F7" s="7"/>
      <c r="G7" s="7"/>
    </row>
    <row r="8" spans="1:7" ht="12.75">
      <c r="A8" s="2"/>
      <c r="B8" s="7"/>
      <c r="C8" s="9"/>
      <c r="D8" s="7"/>
      <c r="E8" s="7"/>
      <c r="F8" s="7"/>
      <c r="G8" s="7"/>
    </row>
    <row r="9" spans="1:7" ht="12.75">
      <c r="A9" s="2"/>
      <c r="B9" s="10" t="s">
        <v>24</v>
      </c>
      <c r="C9" s="9"/>
      <c r="D9" s="14">
        <f>D14+D18+D25+D20</f>
        <v>642226</v>
      </c>
      <c r="E9" s="14">
        <f>E14+E18+E25+E20</f>
        <v>544156</v>
      </c>
      <c r="F9" s="14">
        <f>F14+F18+F25+F20</f>
        <v>0</v>
      </c>
      <c r="G9" s="14">
        <f>G14+G18+G25+G20</f>
        <v>98070</v>
      </c>
    </row>
    <row r="10" spans="1:7" ht="12.75">
      <c r="A10" s="2"/>
      <c r="B10" s="11" t="s">
        <v>5</v>
      </c>
      <c r="C10" s="9"/>
      <c r="D10" s="7"/>
      <c r="E10" s="7"/>
      <c r="F10" s="7"/>
      <c r="G10" s="7"/>
    </row>
    <row r="11" spans="1:7" ht="12.75">
      <c r="A11" s="2"/>
      <c r="B11" s="11" t="s">
        <v>11</v>
      </c>
      <c r="C11" s="9" t="s">
        <v>6</v>
      </c>
      <c r="D11" s="7">
        <f>SUM(E11:G11)</f>
        <v>0</v>
      </c>
      <c r="E11" s="7"/>
      <c r="F11" s="7"/>
      <c r="G11" s="7"/>
    </row>
    <row r="12" spans="1:7" ht="23.25">
      <c r="A12" s="2"/>
      <c r="B12" s="11" t="s">
        <v>12</v>
      </c>
      <c r="C12" s="9" t="s">
        <v>7</v>
      </c>
      <c r="D12" s="7">
        <f>SUM(E12:G12)</f>
        <v>0</v>
      </c>
      <c r="E12" s="7"/>
      <c r="F12" s="7"/>
      <c r="G12" s="7"/>
    </row>
    <row r="13" spans="1:7" ht="12.75">
      <c r="A13" s="2"/>
      <c r="B13" s="11" t="s">
        <v>13</v>
      </c>
      <c r="C13" s="9" t="s">
        <v>8</v>
      </c>
      <c r="D13" s="7">
        <f>SUM(E13:G13)</f>
        <v>614045</v>
      </c>
      <c r="E13" s="7">
        <f>544156+10317-38498</f>
        <v>515975</v>
      </c>
      <c r="F13" s="7"/>
      <c r="G13" s="7">
        <f>98070</f>
        <v>98070</v>
      </c>
    </row>
    <row r="14" spans="1:7" ht="12.75">
      <c r="A14" s="2"/>
      <c r="B14" s="12" t="s">
        <v>9</v>
      </c>
      <c r="C14" s="9"/>
      <c r="D14" s="7">
        <f>SUM(D11:D13)</f>
        <v>614045</v>
      </c>
      <c r="E14" s="7">
        <f>SUM(E11:E13)</f>
        <v>515975</v>
      </c>
      <c r="F14" s="7">
        <f>SUM(F11:F13)</f>
        <v>0</v>
      </c>
      <c r="G14" s="7">
        <f>SUM(G11:G13)</f>
        <v>98070</v>
      </c>
    </row>
    <row r="15" spans="1:7" ht="12.75">
      <c r="A15" s="2"/>
      <c r="B15" s="11"/>
      <c r="C15" s="9"/>
      <c r="D15" s="7"/>
      <c r="E15" s="7"/>
      <c r="F15" s="7"/>
      <c r="G15" s="7"/>
    </row>
    <row r="16" spans="1:7" ht="12.75">
      <c r="A16" s="2"/>
      <c r="B16" s="11" t="s">
        <v>10</v>
      </c>
      <c r="C16" s="9"/>
      <c r="D16" s="7"/>
      <c r="E16" s="7"/>
      <c r="F16" s="7"/>
      <c r="G16" s="7"/>
    </row>
    <row r="17" spans="1:7" ht="23.25">
      <c r="A17" s="2"/>
      <c r="B17" s="11" t="s">
        <v>14</v>
      </c>
      <c r="C17" s="9" t="s">
        <v>27</v>
      </c>
      <c r="D17" s="7">
        <f>SUM(E17:G17)</f>
        <v>-10317</v>
      </c>
      <c r="E17" s="7">
        <v>-10317</v>
      </c>
      <c r="F17" s="7"/>
      <c r="G17" s="7"/>
    </row>
    <row r="18" spans="1:7" ht="12.75">
      <c r="A18" s="2"/>
      <c r="B18" s="12" t="s">
        <v>15</v>
      </c>
      <c r="C18" s="9"/>
      <c r="D18" s="7">
        <f>SUM(D17:D17)</f>
        <v>-10317</v>
      </c>
      <c r="E18" s="7">
        <f>SUM(E17:E17)</f>
        <v>-10317</v>
      </c>
      <c r="F18" s="7">
        <f>SUM(F17:F17)</f>
        <v>0</v>
      </c>
      <c r="G18" s="7">
        <f>SUM(G17:G17)</f>
        <v>0</v>
      </c>
    </row>
    <row r="19" spans="1:7" ht="12.75">
      <c r="A19" s="2"/>
      <c r="B19" s="12"/>
      <c r="C19" s="9"/>
      <c r="D19" s="7"/>
      <c r="E19" s="7"/>
      <c r="F19" s="7"/>
      <c r="G19" s="7"/>
    </row>
    <row r="20" spans="1:7" ht="12.75">
      <c r="A20" s="2"/>
      <c r="B20" s="12" t="s">
        <v>46</v>
      </c>
      <c r="C20" s="9" t="s">
        <v>39</v>
      </c>
      <c r="D20" s="7">
        <f>SUM(E20:G20)</f>
        <v>0</v>
      </c>
      <c r="E20" s="7"/>
      <c r="F20" s="7"/>
      <c r="G20" s="7"/>
    </row>
    <row r="21" spans="1:7" ht="12.75">
      <c r="A21" s="2"/>
      <c r="B21" s="11"/>
      <c r="C21" s="9"/>
      <c r="D21" s="7"/>
      <c r="E21" s="7"/>
      <c r="F21" s="7"/>
      <c r="G21" s="7"/>
    </row>
    <row r="22" spans="1:7" ht="12.75">
      <c r="A22" s="2"/>
      <c r="B22" s="11" t="s">
        <v>16</v>
      </c>
      <c r="C22" s="9"/>
      <c r="D22" s="7"/>
      <c r="E22" s="7"/>
      <c r="F22" s="7"/>
      <c r="G22" s="7"/>
    </row>
    <row r="23" spans="1:7" ht="12.75">
      <c r="A23" s="2"/>
      <c r="B23" s="11" t="s">
        <v>17</v>
      </c>
      <c r="C23" s="9"/>
      <c r="D23" s="7">
        <f>SUM(E23:G23)</f>
        <v>38498</v>
      </c>
      <c r="E23" s="7">
        <v>38498</v>
      </c>
      <c r="F23" s="7">
        <v>0</v>
      </c>
      <c r="G23" s="7">
        <v>0</v>
      </c>
    </row>
    <row r="24" spans="1:7" ht="12.75">
      <c r="A24" s="2"/>
      <c r="B24" s="11" t="s">
        <v>18</v>
      </c>
      <c r="C24" s="9"/>
      <c r="D24" s="7">
        <f>SUM(E24:G24)</f>
        <v>0</v>
      </c>
      <c r="E24" s="7"/>
      <c r="F24" s="7"/>
      <c r="G24" s="7"/>
    </row>
    <row r="25" spans="1:7" ht="12.75">
      <c r="A25" s="2"/>
      <c r="B25" s="11" t="s">
        <v>19</v>
      </c>
      <c r="C25" s="9" t="s">
        <v>28</v>
      </c>
      <c r="D25" s="7">
        <f>SUM(D23:D24)</f>
        <v>38498</v>
      </c>
      <c r="E25" s="7">
        <f>SUM(E23:E24)</f>
        <v>38498</v>
      </c>
      <c r="F25" s="7">
        <f>SUM(F23:F24)</f>
        <v>0</v>
      </c>
      <c r="G25" s="7">
        <f>SUM(G23:G24)</f>
        <v>0</v>
      </c>
    </row>
    <row r="26" spans="1:7" ht="12.75">
      <c r="A26" s="2"/>
      <c r="B26" s="11"/>
      <c r="C26" s="9"/>
      <c r="D26" s="7"/>
      <c r="E26" s="7"/>
      <c r="F26" s="7"/>
      <c r="G26" s="7"/>
    </row>
    <row r="27" spans="1:7" ht="12.75">
      <c r="A27" s="2"/>
      <c r="B27" s="10" t="s">
        <v>25</v>
      </c>
      <c r="C27" s="9"/>
      <c r="D27" s="14">
        <f>D34+D28</f>
        <v>642226</v>
      </c>
      <c r="E27" s="14">
        <f>E34+E28</f>
        <v>544156</v>
      </c>
      <c r="F27" s="14">
        <f>F34+F28</f>
        <v>0</v>
      </c>
      <c r="G27" s="14">
        <f>G34+G28</f>
        <v>98070</v>
      </c>
    </row>
    <row r="28" spans="1:7" ht="12.75">
      <c r="A28" s="2"/>
      <c r="B28" s="11" t="s">
        <v>57</v>
      </c>
      <c r="C28" s="9"/>
      <c r="D28" s="7">
        <f>D29</f>
        <v>21384</v>
      </c>
      <c r="E28" s="7">
        <f>E29</f>
        <v>18176</v>
      </c>
      <c r="F28" s="7">
        <f>F35+F29</f>
        <v>0</v>
      </c>
      <c r="G28" s="7">
        <f>G29</f>
        <v>3208</v>
      </c>
    </row>
    <row r="29" spans="1:7" ht="36">
      <c r="A29" s="2"/>
      <c r="B29" s="29" t="s">
        <v>58</v>
      </c>
      <c r="C29" s="9"/>
      <c r="D29" s="7">
        <f>SUM(D30:D32)</f>
        <v>21384</v>
      </c>
      <c r="E29" s="7">
        <f>SUM(E30:E32)</f>
        <v>18176</v>
      </c>
      <c r="F29" s="7">
        <f>SUM(F30:F32)</f>
        <v>0</v>
      </c>
      <c r="G29" s="7">
        <f>SUM(G30:G32)</f>
        <v>3208</v>
      </c>
    </row>
    <row r="30" spans="1:7" ht="12.75">
      <c r="A30" s="2"/>
      <c r="B30" s="11" t="s">
        <v>20</v>
      </c>
      <c r="C30" s="9" t="s">
        <v>29</v>
      </c>
      <c r="D30" s="7">
        <f>SUM(E30:G30)</f>
        <v>15000</v>
      </c>
      <c r="E30" s="7">
        <v>12750</v>
      </c>
      <c r="F30" s="7"/>
      <c r="G30" s="7">
        <v>2250</v>
      </c>
    </row>
    <row r="31" spans="1:7" ht="12.75">
      <c r="A31" s="2"/>
      <c r="B31" s="11" t="s">
        <v>21</v>
      </c>
      <c r="C31" s="9" t="s">
        <v>30</v>
      </c>
      <c r="D31" s="7">
        <f>SUM(E31:G31)</f>
        <v>2884</v>
      </c>
      <c r="E31" s="7">
        <v>2451</v>
      </c>
      <c r="F31" s="7"/>
      <c r="G31" s="7">
        <v>433</v>
      </c>
    </row>
    <row r="32" spans="1:7" ht="12.75">
      <c r="A32" s="2"/>
      <c r="B32" s="11" t="s">
        <v>22</v>
      </c>
      <c r="C32" s="9" t="s">
        <v>31</v>
      </c>
      <c r="D32" s="7">
        <f>SUM(E32:G32)</f>
        <v>3500</v>
      </c>
      <c r="E32" s="7">
        <v>2975</v>
      </c>
      <c r="F32" s="7"/>
      <c r="G32" s="7">
        <v>525</v>
      </c>
    </row>
    <row r="33" spans="1:7" ht="12.75">
      <c r="A33" s="2"/>
      <c r="B33" s="11"/>
      <c r="C33" s="9"/>
      <c r="D33" s="7"/>
      <c r="E33" s="7"/>
      <c r="F33" s="7"/>
      <c r="G33" s="7"/>
    </row>
    <row r="34" spans="1:7" ht="12.75">
      <c r="A34" s="2"/>
      <c r="B34" s="11" t="s">
        <v>36</v>
      </c>
      <c r="C34" s="9"/>
      <c r="D34" s="7">
        <f>D40+D35</f>
        <v>620842</v>
      </c>
      <c r="E34" s="7">
        <f>E40+E35</f>
        <v>525980</v>
      </c>
      <c r="F34" s="7">
        <f>F40+F35</f>
        <v>0</v>
      </c>
      <c r="G34" s="7">
        <f>G40+G35</f>
        <v>94862</v>
      </c>
    </row>
    <row r="35" spans="1:7" ht="48">
      <c r="A35" s="2"/>
      <c r="B35" s="15" t="s">
        <v>56</v>
      </c>
      <c r="C35" s="9"/>
      <c r="D35" s="7">
        <f>SUM(D36:D38)</f>
        <v>78933</v>
      </c>
      <c r="E35" s="7">
        <f>SUM(E36:E38)</f>
        <v>65357</v>
      </c>
      <c r="F35" s="7">
        <f>SUM(F36:F38)</f>
        <v>0</v>
      </c>
      <c r="G35" s="7">
        <f>SUM(G36:G38)</f>
        <v>13576</v>
      </c>
    </row>
    <row r="36" spans="1:7" ht="12.75">
      <c r="A36" s="2"/>
      <c r="B36" s="11" t="s">
        <v>20</v>
      </c>
      <c r="C36" s="9" t="s">
        <v>29</v>
      </c>
      <c r="D36" s="7">
        <f>SUM(E36:G36)</f>
        <v>59309</v>
      </c>
      <c r="E36" s="7">
        <v>48676</v>
      </c>
      <c r="F36" s="7"/>
      <c r="G36" s="7">
        <v>10633</v>
      </c>
    </row>
    <row r="37" spans="1:7" ht="12.75">
      <c r="A37" s="2"/>
      <c r="B37" s="11" t="s">
        <v>21</v>
      </c>
      <c r="C37" s="9" t="s">
        <v>30</v>
      </c>
      <c r="D37" s="7">
        <f>SUM(E37:G37)</f>
        <v>13624</v>
      </c>
      <c r="E37" s="7">
        <v>11581</v>
      </c>
      <c r="F37" s="7"/>
      <c r="G37" s="7">
        <v>2043</v>
      </c>
    </row>
    <row r="38" spans="1:7" ht="12.75">
      <c r="A38" s="2"/>
      <c r="B38" s="11" t="s">
        <v>22</v>
      </c>
      <c r="C38" s="9" t="s">
        <v>31</v>
      </c>
      <c r="D38" s="7">
        <f>SUM(E38:G38)</f>
        <v>6000</v>
      </c>
      <c r="E38" s="7">
        <v>5100</v>
      </c>
      <c r="F38" s="7"/>
      <c r="G38" s="7">
        <v>900</v>
      </c>
    </row>
    <row r="39" spans="1:7" ht="12.75">
      <c r="A39" s="2"/>
      <c r="B39" s="11"/>
      <c r="C39" s="9"/>
      <c r="D39" s="7"/>
      <c r="E39" s="7"/>
      <c r="F39" s="7"/>
      <c r="G39" s="7"/>
    </row>
    <row r="40" spans="1:7" ht="48">
      <c r="A40" s="2"/>
      <c r="B40" s="29" t="s">
        <v>50</v>
      </c>
      <c r="C40" s="9"/>
      <c r="D40" s="7">
        <f>SUM(D41:D43)</f>
        <v>541909</v>
      </c>
      <c r="E40" s="7">
        <f>SUM(E41:E43)</f>
        <v>460623</v>
      </c>
      <c r="F40" s="7">
        <f>SUM(F41:F43)</f>
        <v>0</v>
      </c>
      <c r="G40" s="7">
        <f>SUM(G41:G43)</f>
        <v>81286</v>
      </c>
    </row>
    <row r="41" spans="1:7" ht="12.75">
      <c r="A41" s="2"/>
      <c r="B41" s="11" t="s">
        <v>20</v>
      </c>
      <c r="C41" s="9" t="s">
        <v>29</v>
      </c>
      <c r="D41" s="7">
        <f>SUM(E41:G41)</f>
        <v>371245</v>
      </c>
      <c r="E41" s="7">
        <v>315559</v>
      </c>
      <c r="F41" s="7"/>
      <c r="G41" s="7">
        <v>55686</v>
      </c>
    </row>
    <row r="42" spans="1:7" ht="12.75">
      <c r="A42" s="2"/>
      <c r="B42" s="11" t="s">
        <v>21</v>
      </c>
      <c r="C42" s="9" t="s">
        <v>30</v>
      </c>
      <c r="D42" s="7">
        <f>SUM(E42:G42)</f>
        <v>73787</v>
      </c>
      <c r="E42" s="7">
        <v>62719</v>
      </c>
      <c r="F42" s="7"/>
      <c r="G42" s="7">
        <v>11068</v>
      </c>
    </row>
    <row r="43" spans="1:7" ht="12.75">
      <c r="A43" s="2"/>
      <c r="B43" s="11" t="s">
        <v>21</v>
      </c>
      <c r="C43" s="9" t="s">
        <v>60</v>
      </c>
      <c r="D43" s="7">
        <f>SUM(E43:G43)</f>
        <v>96877</v>
      </c>
      <c r="E43" s="7">
        <v>82345</v>
      </c>
      <c r="F43" s="7"/>
      <c r="G43" s="7">
        <v>14532</v>
      </c>
    </row>
    <row r="45" ht="12.75">
      <c r="B45" s="1"/>
    </row>
  </sheetData>
  <sheetProtection/>
  <mergeCells count="3">
    <mergeCell ref="A3:G3"/>
    <mergeCell ref="E1:G1"/>
    <mergeCell ref="B2:G2"/>
  </mergeCells>
  <printOptions/>
  <pageMargins left="0.75" right="0.75" top="1" bottom="1" header="0.5" footer="0.5"/>
  <pageSetup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G30"/>
  <sheetViews>
    <sheetView tabSelected="1" view="pageBreakPreview" zoomScaleSheetLayoutView="100" zoomScalePageLayoutView="0" workbookViewId="0" topLeftCell="A4">
      <selection activeCell="J25" sqref="J25"/>
    </sheetView>
  </sheetViews>
  <sheetFormatPr defaultColWidth="9.140625" defaultRowHeight="12.75"/>
  <cols>
    <col min="1" max="1" width="0.71875" style="0" customWidth="1"/>
    <col min="2" max="2" width="44.28125" style="0" customWidth="1"/>
    <col min="3" max="3" width="7.00390625" style="0" customWidth="1"/>
    <col min="4" max="4" width="10.57421875" style="0" customWidth="1"/>
    <col min="5" max="5" width="11.7109375" style="0" customWidth="1"/>
    <col min="6" max="6" width="12.140625" style="0" customWidth="1"/>
  </cols>
  <sheetData>
    <row r="1" spans="1:7" ht="12.75">
      <c r="A1" s="2"/>
      <c r="B1" s="2" t="s">
        <v>33</v>
      </c>
      <c r="C1" s="2"/>
      <c r="D1" s="2"/>
      <c r="E1" s="23" t="s">
        <v>40</v>
      </c>
      <c r="F1" s="24"/>
      <c r="G1" s="24"/>
    </row>
    <row r="2" spans="1:7" ht="12.75">
      <c r="A2" s="2"/>
      <c r="B2" s="25"/>
      <c r="C2" s="26"/>
      <c r="D2" s="26"/>
      <c r="E2" s="26"/>
      <c r="F2" s="26"/>
      <c r="G2" s="26"/>
    </row>
    <row r="3" spans="1:7" ht="12.75">
      <c r="A3" s="21" t="s">
        <v>59</v>
      </c>
      <c r="B3" s="22"/>
      <c r="C3" s="22"/>
      <c r="D3" s="22"/>
      <c r="E3" s="22"/>
      <c r="F3" s="22"/>
      <c r="G3" s="22"/>
    </row>
    <row r="4" spans="1:7" ht="12.75">
      <c r="A4" s="2"/>
      <c r="B4" s="2"/>
      <c r="C4" s="2"/>
      <c r="D4" s="2"/>
      <c r="E4" s="2"/>
      <c r="F4" s="3" t="s">
        <v>26</v>
      </c>
      <c r="G4" s="2"/>
    </row>
    <row r="5" spans="1:7" ht="23.25">
      <c r="A5" s="2"/>
      <c r="B5" s="4" t="s">
        <v>0</v>
      </c>
      <c r="C5" s="4" t="s">
        <v>1</v>
      </c>
      <c r="D5" s="5" t="s">
        <v>2</v>
      </c>
      <c r="E5" s="4" t="s">
        <v>3</v>
      </c>
      <c r="F5" s="6" t="s">
        <v>4</v>
      </c>
      <c r="G5" s="13" t="s">
        <v>34</v>
      </c>
    </row>
    <row r="6" spans="1:7" ht="12.75">
      <c r="A6" s="2"/>
      <c r="B6" s="7"/>
      <c r="C6" s="7"/>
      <c r="D6" s="7"/>
      <c r="E6" s="7"/>
      <c r="F6" s="7"/>
      <c r="G6" s="7"/>
    </row>
    <row r="7" spans="1:7" ht="21">
      <c r="A7" s="2"/>
      <c r="B7" s="20" t="s">
        <v>54</v>
      </c>
      <c r="C7" s="9"/>
      <c r="D7" s="7"/>
      <c r="E7" s="7"/>
      <c r="F7" s="7"/>
      <c r="G7" s="7"/>
    </row>
    <row r="8" spans="1:7" ht="12.75">
      <c r="A8" s="2"/>
      <c r="B8" s="7"/>
      <c r="C8" s="9"/>
      <c r="D8" s="7"/>
      <c r="E8" s="7"/>
      <c r="F8" s="7"/>
      <c r="G8" s="7"/>
    </row>
    <row r="9" spans="1:7" ht="12.75">
      <c r="A9" s="2"/>
      <c r="B9" s="10" t="s">
        <v>24</v>
      </c>
      <c r="C9" s="9"/>
      <c r="D9" s="14">
        <f>D12+D19+D14</f>
        <v>56559</v>
      </c>
      <c r="E9" s="14">
        <f>E12+E19+E14</f>
        <v>47709</v>
      </c>
      <c r="F9" s="14">
        <f>F12+F19+F14</f>
        <v>0</v>
      </c>
      <c r="G9" s="14">
        <f>G12+G19+G14</f>
        <v>8850</v>
      </c>
    </row>
    <row r="10" spans="1:7" ht="12.75">
      <c r="A10" s="2"/>
      <c r="B10" s="11" t="s">
        <v>5</v>
      </c>
      <c r="C10" s="9"/>
      <c r="D10" s="7"/>
      <c r="E10" s="7"/>
      <c r="F10" s="7"/>
      <c r="G10" s="7"/>
    </row>
    <row r="11" spans="1:7" ht="12.75">
      <c r="A11" s="2"/>
      <c r="B11" s="11" t="s">
        <v>13</v>
      </c>
      <c r="C11" s="9" t="s">
        <v>8</v>
      </c>
      <c r="D11" s="7">
        <f>SUM(E11:G11)</f>
        <v>4145</v>
      </c>
      <c r="E11" s="7">
        <f>686+3459</f>
        <v>4145</v>
      </c>
      <c r="F11" s="7"/>
      <c r="G11" s="7"/>
    </row>
    <row r="12" spans="1:7" ht="12.75">
      <c r="A12" s="2"/>
      <c r="B12" s="12" t="s">
        <v>9</v>
      </c>
      <c r="C12" s="9"/>
      <c r="D12" s="7">
        <f>SUM(D11:D11)</f>
        <v>4145</v>
      </c>
      <c r="E12" s="7">
        <f>SUM(E11:E11)</f>
        <v>4145</v>
      </c>
      <c r="F12" s="7">
        <f>SUM(F11:F11)</f>
        <v>0</v>
      </c>
      <c r="G12" s="7">
        <f>SUM(G11:G11)</f>
        <v>0</v>
      </c>
    </row>
    <row r="13" spans="1:7" ht="12.75">
      <c r="A13" s="2"/>
      <c r="B13" s="12"/>
      <c r="C13" s="9"/>
      <c r="D13" s="7"/>
      <c r="E13" s="7"/>
      <c r="F13" s="7"/>
      <c r="G13" s="7"/>
    </row>
    <row r="14" spans="1:7" ht="24">
      <c r="A14" s="2"/>
      <c r="B14" s="12" t="s">
        <v>35</v>
      </c>
      <c r="C14" s="9" t="s">
        <v>37</v>
      </c>
      <c r="D14" s="7">
        <f>SUM(E14:G14)</f>
        <v>52414</v>
      </c>
      <c r="E14" s="7">
        <f>-3459+11989+35034</f>
        <v>43564</v>
      </c>
      <c r="F14" s="7"/>
      <c r="G14" s="7">
        <f>2116+6734</f>
        <v>8850</v>
      </c>
    </row>
    <row r="15" spans="1:7" ht="12.75">
      <c r="A15" s="2"/>
      <c r="B15" s="11"/>
      <c r="C15" s="9"/>
      <c r="D15" s="7"/>
      <c r="E15" s="7"/>
      <c r="F15" s="7"/>
      <c r="G15" s="7"/>
    </row>
    <row r="16" spans="1:7" ht="12.75">
      <c r="A16" s="2"/>
      <c r="B16" s="11" t="s">
        <v>16</v>
      </c>
      <c r="C16" s="9"/>
      <c r="D16" s="7"/>
      <c r="E16" s="7"/>
      <c r="F16" s="7"/>
      <c r="G16" s="7"/>
    </row>
    <row r="17" spans="1:7" ht="12.75">
      <c r="A17" s="2"/>
      <c r="B17" s="11" t="s">
        <v>17</v>
      </c>
      <c r="C17" s="9"/>
      <c r="D17" s="7">
        <f>SUM(E17:G17)</f>
        <v>0</v>
      </c>
      <c r="E17" s="7"/>
      <c r="F17" s="7"/>
      <c r="G17" s="7"/>
    </row>
    <row r="18" spans="1:7" ht="12.75">
      <c r="A18" s="2"/>
      <c r="B18" s="11" t="s">
        <v>18</v>
      </c>
      <c r="C18" s="9"/>
      <c r="D18" s="7">
        <f>SUM(E18:G18)</f>
        <v>0</v>
      </c>
      <c r="E18" s="7"/>
      <c r="F18" s="7"/>
      <c r="G18" s="7"/>
    </row>
    <row r="19" spans="1:7" ht="12.75">
      <c r="A19" s="2"/>
      <c r="B19" s="11" t="s">
        <v>19</v>
      </c>
      <c r="C19" s="9" t="s">
        <v>28</v>
      </c>
      <c r="D19" s="7">
        <f>SUM(D17:D18)</f>
        <v>0</v>
      </c>
      <c r="E19" s="7">
        <f>SUM(E17:E18)</f>
        <v>0</v>
      </c>
      <c r="F19" s="7">
        <f>SUM(F17:F18)</f>
        <v>0</v>
      </c>
      <c r="G19" s="7">
        <f>SUM(G17:G18)</f>
        <v>0</v>
      </c>
    </row>
    <row r="20" spans="1:7" ht="12.75">
      <c r="A20" s="2"/>
      <c r="B20" s="11"/>
      <c r="C20" s="9"/>
      <c r="D20" s="7"/>
      <c r="E20" s="7"/>
      <c r="F20" s="7"/>
      <c r="G20" s="7"/>
    </row>
    <row r="21" spans="1:7" ht="12.75">
      <c r="A21" s="2"/>
      <c r="B21" s="10" t="s">
        <v>25</v>
      </c>
      <c r="C21" s="9"/>
      <c r="D21" s="14">
        <f>D22</f>
        <v>56559</v>
      </c>
      <c r="E21" s="14">
        <f>E22</f>
        <v>47709</v>
      </c>
      <c r="F21" s="14">
        <f>F22</f>
        <v>0</v>
      </c>
      <c r="G21" s="14">
        <f>G22</f>
        <v>8850</v>
      </c>
    </row>
    <row r="22" spans="1:7" ht="12.75">
      <c r="A22" s="2"/>
      <c r="B22" s="11" t="s">
        <v>38</v>
      </c>
      <c r="C22" s="9"/>
      <c r="D22" s="7">
        <f>D24</f>
        <v>56559</v>
      </c>
      <c r="E22" s="7">
        <f>E24</f>
        <v>47709</v>
      </c>
      <c r="F22" s="7">
        <f>F24</f>
        <v>0</v>
      </c>
      <c r="G22" s="7">
        <f>G24</f>
        <v>8850</v>
      </c>
    </row>
    <row r="23" spans="1:7" ht="12.75">
      <c r="A23" s="2"/>
      <c r="B23" s="11"/>
      <c r="C23" s="9"/>
      <c r="D23" s="7"/>
      <c r="E23" s="7"/>
      <c r="F23" s="7"/>
      <c r="G23" s="7"/>
    </row>
    <row r="24" spans="1:7" ht="84">
      <c r="A24" s="2"/>
      <c r="B24" s="15" t="s">
        <v>65</v>
      </c>
      <c r="C24" s="9"/>
      <c r="D24" s="7">
        <f>SUM(D25:D27)</f>
        <v>56559</v>
      </c>
      <c r="E24" s="7">
        <f>SUM(E25:E27)</f>
        <v>47709</v>
      </c>
      <c r="F24" s="7">
        <f>SUM(F25:F27)</f>
        <v>0</v>
      </c>
      <c r="G24" s="7">
        <f>SUM(G25:G27)</f>
        <v>8850</v>
      </c>
    </row>
    <row r="25" spans="1:7" ht="12.75">
      <c r="A25" s="2"/>
      <c r="B25" s="11" t="s">
        <v>20</v>
      </c>
      <c r="C25" s="9" t="s">
        <v>29</v>
      </c>
      <c r="D25" s="7">
        <f>SUM(E25:G25)</f>
        <v>43434</v>
      </c>
      <c r="E25" s="7">
        <f>20034+10056+6727+686</f>
        <v>37503</v>
      </c>
      <c r="F25" s="7"/>
      <c r="G25" s="7">
        <f>884+5047</f>
        <v>5931</v>
      </c>
    </row>
    <row r="26" spans="1:7" ht="12.75">
      <c r="A26" s="2"/>
      <c r="B26" s="11" t="s">
        <v>21</v>
      </c>
      <c r="C26" s="9" t="s">
        <v>30</v>
      </c>
      <c r="D26" s="7">
        <f>SUM(E26:G26)</f>
        <v>6125</v>
      </c>
      <c r="E26" s="7">
        <v>5206</v>
      </c>
      <c r="F26" s="7"/>
      <c r="G26" s="7">
        <v>919</v>
      </c>
    </row>
    <row r="27" spans="1:7" ht="12.75">
      <c r="A27" s="2"/>
      <c r="B27" s="11" t="s">
        <v>22</v>
      </c>
      <c r="C27" s="9" t="s">
        <v>31</v>
      </c>
      <c r="D27" s="7">
        <f>SUM(E27:G27)</f>
        <v>7000</v>
      </c>
      <c r="E27" s="7">
        <v>5000</v>
      </c>
      <c r="F27" s="7"/>
      <c r="G27" s="7">
        <v>2000</v>
      </c>
    </row>
    <row r="28" spans="1:7" ht="12.75">
      <c r="A28" s="2"/>
      <c r="B28" s="11"/>
      <c r="C28" s="9"/>
      <c r="D28" s="7"/>
      <c r="E28" s="7"/>
      <c r="F28" s="7"/>
      <c r="G28" s="7"/>
    </row>
    <row r="30" ht="12.75">
      <c r="B30" s="1"/>
    </row>
  </sheetData>
  <sheetProtection/>
  <mergeCells count="3">
    <mergeCell ref="A3:G3"/>
    <mergeCell ref="E1:G1"/>
    <mergeCell ref="B2:G2"/>
  </mergeCells>
  <printOptions/>
  <pageMargins left="0.75" right="0.75" top="1" bottom="1" header="0.5" footer="0.5"/>
  <pageSetup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G33"/>
  <sheetViews>
    <sheetView view="pageBreakPreview" zoomScaleSheetLayoutView="100" zoomScalePageLayoutView="0" workbookViewId="0" topLeftCell="A1">
      <selection activeCell="G26" sqref="G26"/>
    </sheetView>
  </sheetViews>
  <sheetFormatPr defaultColWidth="9.140625" defaultRowHeight="12.75"/>
  <cols>
    <col min="1" max="1" width="0.71875" style="0" customWidth="1"/>
    <col min="2" max="2" width="44.28125" style="0" customWidth="1"/>
    <col min="3" max="3" width="7.00390625" style="0" customWidth="1"/>
    <col min="4" max="4" width="10.57421875" style="0" customWidth="1"/>
    <col min="5" max="5" width="11.7109375" style="0" customWidth="1"/>
    <col min="6" max="6" width="12.140625" style="0" customWidth="1"/>
  </cols>
  <sheetData>
    <row r="1" spans="1:7" ht="12.75">
      <c r="A1" s="2"/>
      <c r="B1" s="2" t="s">
        <v>33</v>
      </c>
      <c r="C1" s="2"/>
      <c r="D1" s="2"/>
      <c r="E1" s="23" t="s">
        <v>40</v>
      </c>
      <c r="F1" s="24"/>
      <c r="G1" s="24"/>
    </row>
    <row r="2" spans="1:7" ht="12.75">
      <c r="A2" s="2"/>
      <c r="B2" s="25"/>
      <c r="C2" s="26"/>
      <c r="D2" s="26"/>
      <c r="E2" s="26"/>
      <c r="F2" s="26"/>
      <c r="G2" s="26"/>
    </row>
    <row r="3" spans="1:7" ht="12.75">
      <c r="A3" s="21" t="s">
        <v>59</v>
      </c>
      <c r="B3" s="22"/>
      <c r="C3" s="22"/>
      <c r="D3" s="22"/>
      <c r="E3" s="22"/>
      <c r="F3" s="22"/>
      <c r="G3" s="22"/>
    </row>
    <row r="4" spans="1:7" ht="12.75">
      <c r="A4" s="2"/>
      <c r="B4" s="2"/>
      <c r="C4" s="2"/>
      <c r="D4" s="2"/>
      <c r="E4" s="2"/>
      <c r="F4" s="3" t="s">
        <v>26</v>
      </c>
      <c r="G4" s="2"/>
    </row>
    <row r="5" spans="1:7" ht="23.25">
      <c r="A5" s="2"/>
      <c r="B5" s="4" t="s">
        <v>0</v>
      </c>
      <c r="C5" s="4" t="s">
        <v>1</v>
      </c>
      <c r="D5" s="5" t="s">
        <v>2</v>
      </c>
      <c r="E5" s="4" t="s">
        <v>3</v>
      </c>
      <c r="F5" s="6" t="s">
        <v>4</v>
      </c>
      <c r="G5" s="13" t="s">
        <v>34</v>
      </c>
    </row>
    <row r="6" spans="1:7" ht="12.75">
      <c r="A6" s="2"/>
      <c r="B6" s="7"/>
      <c r="C6" s="7"/>
      <c r="D6" s="7"/>
      <c r="E6" s="7"/>
      <c r="F6" s="7"/>
      <c r="G6" s="7"/>
    </row>
    <row r="7" spans="1:7" ht="12.75">
      <c r="A7" s="2"/>
      <c r="B7" s="8" t="s">
        <v>52</v>
      </c>
      <c r="C7" s="9"/>
      <c r="D7" s="7"/>
      <c r="E7" s="7"/>
      <c r="F7" s="7"/>
      <c r="G7" s="7"/>
    </row>
    <row r="8" spans="1:7" ht="12.75">
      <c r="A8" s="2"/>
      <c r="B8" s="7"/>
      <c r="C8" s="9"/>
      <c r="D8" s="7"/>
      <c r="E8" s="7"/>
      <c r="F8" s="7"/>
      <c r="G8" s="7"/>
    </row>
    <row r="9" spans="1:7" ht="12.75">
      <c r="A9" s="2"/>
      <c r="B9" s="10" t="s">
        <v>24</v>
      </c>
      <c r="C9" s="9"/>
      <c r="D9" s="14">
        <f>D13+D17+D22</f>
        <v>171295</v>
      </c>
      <c r="E9" s="14">
        <f>E13+E17+E22</f>
        <v>154166</v>
      </c>
      <c r="F9" s="14">
        <f>F13+F17+F22</f>
        <v>0</v>
      </c>
      <c r="G9" s="14">
        <f>G13+G17+G22</f>
        <v>17129</v>
      </c>
    </row>
    <row r="10" spans="1:7" ht="12.75">
      <c r="A10" s="2"/>
      <c r="B10" s="11" t="s">
        <v>5</v>
      </c>
      <c r="C10" s="9"/>
      <c r="D10" s="7"/>
      <c r="E10" s="7"/>
      <c r="F10" s="7"/>
      <c r="G10" s="7"/>
    </row>
    <row r="11" spans="1:7" ht="23.25">
      <c r="A11" s="2"/>
      <c r="B11" s="11" t="s">
        <v>12</v>
      </c>
      <c r="C11" s="9" t="s">
        <v>7</v>
      </c>
      <c r="D11" s="7">
        <f>SUM(E11:G11)</f>
        <v>0</v>
      </c>
      <c r="E11" s="7"/>
      <c r="F11" s="7"/>
      <c r="G11" s="7"/>
    </row>
    <row r="12" spans="1:7" ht="12.75">
      <c r="A12" s="2"/>
      <c r="B12" s="11" t="s">
        <v>13</v>
      </c>
      <c r="C12" s="9" t="s">
        <v>8</v>
      </c>
      <c r="D12" s="7">
        <f>SUM(E12:G12)</f>
        <v>154915</v>
      </c>
      <c r="E12" s="7">
        <v>139424</v>
      </c>
      <c r="F12" s="7"/>
      <c r="G12" s="7">
        <v>15491</v>
      </c>
    </row>
    <row r="13" spans="1:7" ht="12.75">
      <c r="A13" s="2"/>
      <c r="B13" s="12" t="s">
        <v>9</v>
      </c>
      <c r="C13" s="9"/>
      <c r="D13" s="7">
        <f>SUM(D11:D12)</f>
        <v>154915</v>
      </c>
      <c r="E13" s="7">
        <f>SUM(E11:E12)</f>
        <v>139424</v>
      </c>
      <c r="F13" s="7">
        <f>SUM(F11:F12)</f>
        <v>0</v>
      </c>
      <c r="G13" s="7">
        <f>SUM(G11:G12)</f>
        <v>15491</v>
      </c>
    </row>
    <row r="14" spans="1:7" ht="12.75">
      <c r="A14" s="2"/>
      <c r="B14" s="11"/>
      <c r="C14" s="9"/>
      <c r="D14" s="7"/>
      <c r="E14" s="7"/>
      <c r="F14" s="7"/>
      <c r="G14" s="7"/>
    </row>
    <row r="15" spans="1:7" ht="12.75">
      <c r="A15" s="2"/>
      <c r="B15" s="11" t="s">
        <v>10</v>
      </c>
      <c r="C15" s="9"/>
      <c r="D15" s="7"/>
      <c r="E15" s="7"/>
      <c r="F15" s="7"/>
      <c r="G15" s="7"/>
    </row>
    <row r="16" spans="1:7" ht="23.25">
      <c r="A16" s="2"/>
      <c r="B16" s="11" t="s">
        <v>14</v>
      </c>
      <c r="C16" s="9" t="s">
        <v>27</v>
      </c>
      <c r="D16" s="7"/>
      <c r="E16" s="7"/>
      <c r="F16" s="7"/>
      <c r="G16" s="7">
        <v>0</v>
      </c>
    </row>
    <row r="17" spans="1:7" ht="12.75">
      <c r="A17" s="2"/>
      <c r="B17" s="12" t="s">
        <v>15</v>
      </c>
      <c r="C17" s="9"/>
      <c r="D17" s="7">
        <f>SUM(D16:D16)</f>
        <v>0</v>
      </c>
      <c r="E17" s="7">
        <f>SUM(E16:E16)</f>
        <v>0</v>
      </c>
      <c r="F17" s="7">
        <f>SUM(F16:F16)</f>
        <v>0</v>
      </c>
      <c r="G17" s="7">
        <f>SUM(G16:G16)</f>
        <v>0</v>
      </c>
    </row>
    <row r="18" spans="1:7" ht="12.75">
      <c r="A18" s="2"/>
      <c r="B18" s="11"/>
      <c r="C18" s="9"/>
      <c r="D18" s="7"/>
      <c r="E18" s="7"/>
      <c r="F18" s="7"/>
      <c r="G18" s="7"/>
    </row>
    <row r="19" spans="1:7" ht="12.75">
      <c r="A19" s="2"/>
      <c r="B19" s="11" t="s">
        <v>16</v>
      </c>
      <c r="C19" s="9"/>
      <c r="D19" s="7"/>
      <c r="E19" s="7"/>
      <c r="F19" s="7"/>
      <c r="G19" s="7"/>
    </row>
    <row r="20" spans="1:7" ht="12.75">
      <c r="A20" s="2"/>
      <c r="B20" s="11" t="s">
        <v>17</v>
      </c>
      <c r="C20" s="9"/>
      <c r="D20" s="7">
        <f>SUM(E20:G20)</f>
        <v>16380</v>
      </c>
      <c r="E20" s="7">
        <v>14742</v>
      </c>
      <c r="F20" s="7"/>
      <c r="G20" s="7">
        <v>1638</v>
      </c>
    </row>
    <row r="21" spans="1:7" ht="12.75">
      <c r="A21" s="2"/>
      <c r="B21" s="11" t="s">
        <v>18</v>
      </c>
      <c r="C21" s="9"/>
      <c r="D21" s="7">
        <f>SUM(E21:G21)</f>
        <v>0</v>
      </c>
      <c r="E21" s="7"/>
      <c r="F21" s="7"/>
      <c r="G21" s="7"/>
    </row>
    <row r="22" spans="1:7" ht="12.75">
      <c r="A22" s="2"/>
      <c r="B22" s="11" t="s">
        <v>19</v>
      </c>
      <c r="C22" s="9" t="s">
        <v>28</v>
      </c>
      <c r="D22" s="7">
        <f>SUM(D20:D21)</f>
        <v>16380</v>
      </c>
      <c r="E22" s="7">
        <f>SUM(E20:E21)</f>
        <v>14742</v>
      </c>
      <c r="F22" s="7">
        <f>SUM(F20:F21)</f>
        <v>0</v>
      </c>
      <c r="G22" s="7">
        <f>SUM(G20:G21)</f>
        <v>1638</v>
      </c>
    </row>
    <row r="23" spans="1:7" ht="12.75">
      <c r="A23" s="2"/>
      <c r="B23" s="11"/>
      <c r="C23" s="9"/>
      <c r="D23" s="7"/>
      <c r="E23" s="7"/>
      <c r="F23" s="7"/>
      <c r="G23" s="7"/>
    </row>
    <row r="24" spans="1:7" ht="12.75">
      <c r="A24" s="2"/>
      <c r="B24" s="10" t="s">
        <v>25</v>
      </c>
      <c r="C24" s="9"/>
      <c r="D24" s="14">
        <f>D25</f>
        <v>171295</v>
      </c>
      <c r="E24" s="14">
        <f>E25</f>
        <v>154166</v>
      </c>
      <c r="F24" s="14">
        <f>F25</f>
        <v>0</v>
      </c>
      <c r="G24" s="14">
        <f>G25</f>
        <v>17129</v>
      </c>
    </row>
    <row r="25" spans="1:7" ht="12.75">
      <c r="A25" s="2"/>
      <c r="B25" s="11" t="s">
        <v>36</v>
      </c>
      <c r="C25" s="9"/>
      <c r="D25" s="7">
        <f>D27</f>
        <v>171295</v>
      </c>
      <c r="E25" s="7">
        <f>E27</f>
        <v>154166</v>
      </c>
      <c r="F25" s="7">
        <f>F27</f>
        <v>0</v>
      </c>
      <c r="G25" s="7">
        <f>G27</f>
        <v>17129</v>
      </c>
    </row>
    <row r="26" spans="1:7" ht="12.75">
      <c r="A26" s="2"/>
      <c r="B26" s="11"/>
      <c r="C26" s="9"/>
      <c r="D26" s="7"/>
      <c r="E26" s="7"/>
      <c r="F26" s="7"/>
      <c r="G26" s="7"/>
    </row>
    <row r="27" spans="1:7" ht="24">
      <c r="A27" s="2"/>
      <c r="B27" s="15" t="s">
        <v>51</v>
      </c>
      <c r="C27" s="9"/>
      <c r="D27" s="7">
        <f>SUM(D28:D30)</f>
        <v>171295</v>
      </c>
      <c r="E27" s="7">
        <f>SUM(E28:E30)</f>
        <v>154166</v>
      </c>
      <c r="F27" s="7">
        <f>SUM(F28:F30)</f>
        <v>0</v>
      </c>
      <c r="G27" s="7">
        <f>SUM(G28:G30)</f>
        <v>17129</v>
      </c>
    </row>
    <row r="28" spans="1:7" ht="12.75">
      <c r="A28" s="2"/>
      <c r="B28" s="11" t="s">
        <v>20</v>
      </c>
      <c r="C28" s="9" t="s">
        <v>29</v>
      </c>
      <c r="D28" s="7">
        <f>SUM(E28:G28)</f>
        <v>8234</v>
      </c>
      <c r="E28" s="7">
        <v>7411</v>
      </c>
      <c r="F28" s="7">
        <v>0</v>
      </c>
      <c r="G28" s="7">
        <v>823</v>
      </c>
    </row>
    <row r="29" spans="1:7" ht="12.75">
      <c r="A29" s="2"/>
      <c r="B29" s="11" t="s">
        <v>21</v>
      </c>
      <c r="C29" s="9" t="s">
        <v>30</v>
      </c>
      <c r="D29" s="7">
        <f>SUM(E29:G29)</f>
        <v>2350</v>
      </c>
      <c r="E29" s="7">
        <v>2115</v>
      </c>
      <c r="F29" s="7">
        <v>0</v>
      </c>
      <c r="G29" s="7">
        <v>235</v>
      </c>
    </row>
    <row r="30" spans="1:7" ht="12.75">
      <c r="A30" s="2"/>
      <c r="B30" s="11" t="s">
        <v>22</v>
      </c>
      <c r="C30" s="9" t="s">
        <v>31</v>
      </c>
      <c r="D30" s="7">
        <f>SUM(E30:G30)</f>
        <v>160711</v>
      </c>
      <c r="E30" s="7">
        <v>144640</v>
      </c>
      <c r="F30" s="7">
        <v>0</v>
      </c>
      <c r="G30" s="7">
        <v>16071</v>
      </c>
    </row>
    <row r="31" spans="1:7" ht="12.75">
      <c r="A31" s="2"/>
      <c r="B31" s="11"/>
      <c r="C31" s="9"/>
      <c r="D31" s="7"/>
      <c r="E31" s="7"/>
      <c r="F31" s="7"/>
      <c r="G31" s="7"/>
    </row>
    <row r="33" ht="12.75">
      <c r="B33" s="1"/>
    </row>
  </sheetData>
  <sheetProtection/>
  <mergeCells count="3">
    <mergeCell ref="A3:G3"/>
    <mergeCell ref="E1:G1"/>
    <mergeCell ref="B2:G2"/>
  </mergeCells>
  <printOptions/>
  <pageMargins left="0.75" right="0.75" top="1" bottom="1" header="0.5" footer="0.5"/>
  <pageSetup horizontalDpi="600" verticalDpi="6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G35"/>
  <sheetViews>
    <sheetView zoomScalePageLayoutView="0" workbookViewId="0" topLeftCell="A7">
      <selection activeCell="E41" sqref="E41"/>
    </sheetView>
  </sheetViews>
  <sheetFormatPr defaultColWidth="9.140625" defaultRowHeight="12.75"/>
  <cols>
    <col min="1" max="1" width="0.71875" style="0" customWidth="1"/>
    <col min="2" max="2" width="44.28125" style="0" customWidth="1"/>
    <col min="3" max="3" width="7.00390625" style="0" customWidth="1"/>
    <col min="4" max="4" width="10.57421875" style="0" customWidth="1"/>
    <col min="5" max="5" width="11.7109375" style="0" customWidth="1"/>
    <col min="6" max="6" width="12.140625" style="0" customWidth="1"/>
    <col min="7" max="7" width="10.57421875" style="0" bestFit="1" customWidth="1"/>
  </cols>
  <sheetData>
    <row r="1" spans="1:7" ht="12.75">
      <c r="A1" s="2"/>
      <c r="B1" s="2" t="s">
        <v>33</v>
      </c>
      <c r="C1" s="2"/>
      <c r="D1" s="2"/>
      <c r="E1" s="23" t="s">
        <v>40</v>
      </c>
      <c r="F1" s="24"/>
      <c r="G1" s="24"/>
    </row>
    <row r="2" spans="1:7" ht="12.75">
      <c r="A2" s="2"/>
      <c r="B2" s="25"/>
      <c r="C2" s="26"/>
      <c r="D2" s="26"/>
      <c r="E2" s="26"/>
      <c r="F2" s="26"/>
      <c r="G2" s="26"/>
    </row>
    <row r="3" spans="1:7" ht="12.75">
      <c r="A3" s="21" t="s">
        <v>59</v>
      </c>
      <c r="B3" s="22"/>
      <c r="C3" s="22"/>
      <c r="D3" s="22"/>
      <c r="E3" s="22"/>
      <c r="F3" s="22"/>
      <c r="G3" s="22"/>
    </row>
    <row r="4" spans="1:7" ht="12.75">
      <c r="A4" s="2"/>
      <c r="B4" s="2"/>
      <c r="C4" s="2"/>
      <c r="D4" s="2"/>
      <c r="E4" s="2"/>
      <c r="F4" s="3" t="s">
        <v>26</v>
      </c>
      <c r="G4" s="2"/>
    </row>
    <row r="5" spans="1:7" ht="23.25">
      <c r="A5" s="2"/>
      <c r="B5" s="4" t="s">
        <v>0</v>
      </c>
      <c r="C5" s="4" t="s">
        <v>1</v>
      </c>
      <c r="D5" s="5" t="s">
        <v>2</v>
      </c>
      <c r="E5" s="4" t="s">
        <v>3</v>
      </c>
      <c r="F5" s="6" t="s">
        <v>4</v>
      </c>
      <c r="G5" s="13" t="s">
        <v>34</v>
      </c>
    </row>
    <row r="6" spans="1:7" ht="12.75">
      <c r="A6" s="2"/>
      <c r="B6" s="7"/>
      <c r="C6" s="7"/>
      <c r="D6" s="7"/>
      <c r="E6" s="7"/>
      <c r="F6" s="7"/>
      <c r="G6" s="7"/>
    </row>
    <row r="7" spans="1:7" ht="14.25" customHeight="1">
      <c r="A7" s="2"/>
      <c r="B7" s="19" t="s">
        <v>53</v>
      </c>
      <c r="C7" s="9"/>
      <c r="D7" s="7"/>
      <c r="E7" s="7"/>
      <c r="F7" s="7"/>
      <c r="G7" s="7"/>
    </row>
    <row r="8" spans="1:7" ht="12.75">
      <c r="A8" s="2"/>
      <c r="B8" s="7"/>
      <c r="C8" s="9"/>
      <c r="D8" s="7"/>
      <c r="E8" s="7"/>
      <c r="F8" s="7"/>
      <c r="G8" s="7"/>
    </row>
    <row r="9" spans="1:7" ht="12.75">
      <c r="A9" s="2"/>
      <c r="B9" s="10" t="s">
        <v>24</v>
      </c>
      <c r="C9" s="9"/>
      <c r="D9" s="14">
        <f>D14+D18+D25+D20</f>
        <v>2715762</v>
      </c>
      <c r="E9" s="14">
        <f>E14+E18+E25+E20</f>
        <v>1939780</v>
      </c>
      <c r="F9" s="14">
        <f>F14+F18+F25+F20</f>
        <v>0</v>
      </c>
      <c r="G9" s="14">
        <f>G14+G18+G25+G20</f>
        <v>775982</v>
      </c>
    </row>
    <row r="10" spans="1:7" ht="12.75">
      <c r="A10" s="2"/>
      <c r="B10" s="11" t="s">
        <v>5</v>
      </c>
      <c r="C10" s="9"/>
      <c r="D10" s="7"/>
      <c r="E10" s="7"/>
      <c r="F10" s="7"/>
      <c r="G10" s="7"/>
    </row>
    <row r="11" spans="1:7" ht="12.75">
      <c r="A11" s="2"/>
      <c r="B11" s="11" t="s">
        <v>11</v>
      </c>
      <c r="C11" s="9" t="s">
        <v>6</v>
      </c>
      <c r="D11" s="7">
        <f>SUM(E11:G11)</f>
        <v>0</v>
      </c>
      <c r="E11" s="7">
        <v>0</v>
      </c>
      <c r="F11" s="7"/>
      <c r="G11" s="7"/>
    </row>
    <row r="12" spans="1:7" ht="23.25">
      <c r="A12" s="2"/>
      <c r="B12" s="11" t="s">
        <v>12</v>
      </c>
      <c r="C12" s="9" t="s">
        <v>7</v>
      </c>
      <c r="D12" s="7">
        <f>SUM(E12:G12)</f>
        <v>225977</v>
      </c>
      <c r="E12" s="7"/>
      <c r="F12" s="7"/>
      <c r="G12" s="7">
        <v>225977</v>
      </c>
    </row>
    <row r="13" spans="1:7" ht="12.75">
      <c r="A13" s="2"/>
      <c r="B13" s="11" t="s">
        <v>13</v>
      </c>
      <c r="C13" s="9" t="s">
        <v>8</v>
      </c>
      <c r="D13" s="7">
        <f>SUM(E13:G13)</f>
        <v>1133923</v>
      </c>
      <c r="E13" s="7">
        <v>809895</v>
      </c>
      <c r="F13" s="7"/>
      <c r="G13" s="7">
        <v>324028</v>
      </c>
    </row>
    <row r="14" spans="1:7" ht="12.75">
      <c r="A14" s="2"/>
      <c r="B14" s="12" t="s">
        <v>9</v>
      </c>
      <c r="C14" s="9"/>
      <c r="D14" s="7">
        <f>SUM(D11:D13)</f>
        <v>1359900</v>
      </c>
      <c r="E14" s="7">
        <f>SUM(E11:E13)</f>
        <v>809895</v>
      </c>
      <c r="F14" s="7">
        <f>SUM(F11:F13)</f>
        <v>0</v>
      </c>
      <c r="G14" s="7">
        <f>SUM(G11:G13)</f>
        <v>550005</v>
      </c>
    </row>
    <row r="15" spans="1:7" ht="12.75">
      <c r="A15" s="2"/>
      <c r="B15" s="11"/>
      <c r="C15" s="9"/>
      <c r="D15" s="7"/>
      <c r="E15" s="7"/>
      <c r="F15" s="7"/>
      <c r="G15" s="7"/>
    </row>
    <row r="16" spans="1:7" ht="12.75">
      <c r="A16" s="2"/>
      <c r="B16" s="11" t="s">
        <v>10</v>
      </c>
      <c r="C16" s="9"/>
      <c r="D16" s="7"/>
      <c r="E16" s="7"/>
      <c r="F16" s="7"/>
      <c r="G16" s="7"/>
    </row>
    <row r="17" spans="1:7" ht="23.25">
      <c r="A17" s="2"/>
      <c r="B17" s="11" t="s">
        <v>14</v>
      </c>
      <c r="C17" s="9" t="s">
        <v>27</v>
      </c>
      <c r="D17" s="7">
        <f>SUM(E17:G17)</f>
        <v>0</v>
      </c>
      <c r="E17" s="7"/>
      <c r="F17" s="7"/>
      <c r="G17" s="7"/>
    </row>
    <row r="18" spans="1:7" ht="12.75">
      <c r="A18" s="2"/>
      <c r="B18" s="12" t="s">
        <v>15</v>
      </c>
      <c r="C18" s="9"/>
      <c r="D18" s="7">
        <f>SUM(D17:D17)</f>
        <v>0</v>
      </c>
      <c r="E18" s="7">
        <f>SUM(E17:E17)</f>
        <v>0</v>
      </c>
      <c r="F18" s="7">
        <f>SUM(F17:F17)</f>
        <v>0</v>
      </c>
      <c r="G18" s="7">
        <f>SUM(G17:G17)</f>
        <v>0</v>
      </c>
    </row>
    <row r="19" spans="1:7" ht="12.75">
      <c r="A19" s="2"/>
      <c r="B19" s="12"/>
      <c r="C19" s="9"/>
      <c r="D19" s="7"/>
      <c r="E19" s="7"/>
      <c r="F19" s="7"/>
      <c r="G19" s="7"/>
    </row>
    <row r="20" spans="1:7" ht="12.75">
      <c r="A20" s="2"/>
      <c r="B20" s="12" t="s">
        <v>46</v>
      </c>
      <c r="C20" s="9" t="s">
        <v>39</v>
      </c>
      <c r="D20" s="7">
        <f>SUM(E20:G20)</f>
        <v>0</v>
      </c>
      <c r="E20" s="7"/>
      <c r="F20" s="7"/>
      <c r="G20" s="7"/>
    </row>
    <row r="21" spans="1:7" ht="12.75">
      <c r="A21" s="2"/>
      <c r="B21" s="11"/>
      <c r="C21" s="9"/>
      <c r="D21" s="7"/>
      <c r="E21" s="7"/>
      <c r="F21" s="7"/>
      <c r="G21" s="7"/>
    </row>
    <row r="22" spans="1:7" ht="12.75">
      <c r="A22" s="2"/>
      <c r="B22" s="11" t="s">
        <v>16</v>
      </c>
      <c r="C22" s="9"/>
      <c r="D22" s="7"/>
      <c r="E22" s="7"/>
      <c r="F22" s="7"/>
      <c r="G22" s="7"/>
    </row>
    <row r="23" spans="1:7" ht="12.75">
      <c r="A23" s="2"/>
      <c r="B23" s="11" t="s">
        <v>17</v>
      </c>
      <c r="C23" s="9"/>
      <c r="D23" s="7">
        <f>SUM(E23:G23)</f>
        <v>1355862</v>
      </c>
      <c r="E23" s="7">
        <v>1129885</v>
      </c>
      <c r="F23" s="7"/>
      <c r="G23" s="7">
        <v>225977</v>
      </c>
    </row>
    <row r="24" spans="1:7" ht="12.75">
      <c r="A24" s="2"/>
      <c r="B24" s="11" t="s">
        <v>18</v>
      </c>
      <c r="C24" s="9"/>
      <c r="D24" s="7">
        <f>SUM(E24:G24)</f>
        <v>0</v>
      </c>
      <c r="E24" s="7"/>
      <c r="F24" s="7">
        <v>0</v>
      </c>
      <c r="G24" s="7"/>
    </row>
    <row r="25" spans="1:7" ht="12.75">
      <c r="A25" s="2"/>
      <c r="B25" s="11" t="s">
        <v>19</v>
      </c>
      <c r="C25" s="9" t="s">
        <v>28</v>
      </c>
      <c r="D25" s="7">
        <f>SUM(D23:D24)</f>
        <v>1355862</v>
      </c>
      <c r="E25" s="7">
        <f>SUM(E23:E24)</f>
        <v>1129885</v>
      </c>
      <c r="F25" s="7">
        <f>SUM(F23:F24)</f>
        <v>0</v>
      </c>
      <c r="G25" s="7">
        <f>SUM(G23:G24)</f>
        <v>225977</v>
      </c>
    </row>
    <row r="26" spans="1:7" ht="12.75">
      <c r="A26" s="2"/>
      <c r="B26" s="11"/>
      <c r="C26" s="9"/>
      <c r="D26" s="7"/>
      <c r="E26" s="7"/>
      <c r="F26" s="7"/>
      <c r="G26" s="7"/>
    </row>
    <row r="27" spans="1:7" ht="12.75">
      <c r="A27" s="2"/>
      <c r="B27" s="10" t="s">
        <v>25</v>
      </c>
      <c r="C27" s="9"/>
      <c r="D27" s="14">
        <f>D28</f>
        <v>2715762</v>
      </c>
      <c r="E27" s="14">
        <f>E28</f>
        <v>1939780</v>
      </c>
      <c r="F27" s="14">
        <f>F28</f>
        <v>0</v>
      </c>
      <c r="G27" s="14">
        <f>G28</f>
        <v>775982</v>
      </c>
    </row>
    <row r="28" spans="1:7" ht="12.75">
      <c r="A28" s="2"/>
      <c r="B28" s="11" t="s">
        <v>48</v>
      </c>
      <c r="C28" s="9"/>
      <c r="D28" s="7">
        <f>D30</f>
        <v>2715762</v>
      </c>
      <c r="E28" s="7">
        <f>E30</f>
        <v>1939780</v>
      </c>
      <c r="F28" s="7">
        <f>F30</f>
        <v>0</v>
      </c>
      <c r="G28" s="7">
        <f>G30</f>
        <v>775982</v>
      </c>
    </row>
    <row r="29" spans="1:7" ht="12.75">
      <c r="A29" s="2"/>
      <c r="B29" s="11"/>
      <c r="C29" s="9"/>
      <c r="D29" s="7"/>
      <c r="E29" s="7"/>
      <c r="F29" s="7"/>
      <c r="G29" s="7"/>
    </row>
    <row r="30" spans="1:7" ht="60">
      <c r="A30" s="2"/>
      <c r="B30" s="15" t="s">
        <v>61</v>
      </c>
      <c r="C30" s="9"/>
      <c r="D30" s="7">
        <f>SUM(D31:D32)</f>
        <v>2715762</v>
      </c>
      <c r="E30" s="7">
        <f>SUM(E31:E32)</f>
        <v>1939780</v>
      </c>
      <c r="F30" s="7">
        <f>SUM(F31:F32)</f>
        <v>0</v>
      </c>
      <c r="G30" s="7">
        <f>SUM(G31:G32)</f>
        <v>775982</v>
      </c>
    </row>
    <row r="31" spans="1:7" ht="23.25">
      <c r="A31" s="2"/>
      <c r="B31" s="11" t="s">
        <v>45</v>
      </c>
      <c r="C31" s="9" t="s">
        <v>31</v>
      </c>
      <c r="D31" s="7">
        <f>SUM(E31:G31)</f>
        <v>49078</v>
      </c>
      <c r="E31" s="7">
        <f>30004+5040</f>
        <v>35044</v>
      </c>
      <c r="F31" s="7"/>
      <c r="G31" s="7">
        <f>12354+1680</f>
        <v>14034</v>
      </c>
    </row>
    <row r="32" spans="1:7" ht="23.25">
      <c r="A32" s="2"/>
      <c r="B32" s="11" t="s">
        <v>23</v>
      </c>
      <c r="C32" s="9" t="s">
        <v>32</v>
      </c>
      <c r="D32" s="7">
        <f>SUM(E32:G32)</f>
        <v>2666684</v>
      </c>
      <c r="E32" s="7">
        <f>1619710+285026</f>
        <v>1904736</v>
      </c>
      <c r="F32" s="7"/>
      <c r="G32" s="7">
        <f>666939+95009</f>
        <v>761948</v>
      </c>
    </row>
    <row r="33" spans="1:7" ht="12.75">
      <c r="A33" s="2"/>
      <c r="B33" s="11"/>
      <c r="C33" s="9"/>
      <c r="D33" s="7"/>
      <c r="E33" s="7"/>
      <c r="F33" s="7"/>
      <c r="G33" s="7"/>
    </row>
    <row r="35" ht="12.75">
      <c r="B35" s="1"/>
    </row>
  </sheetData>
  <sheetProtection/>
  <mergeCells count="3">
    <mergeCell ref="E1:G1"/>
    <mergeCell ref="A3:G3"/>
    <mergeCell ref="B2:G2"/>
  </mergeCells>
  <printOptions/>
  <pageMargins left="0.75" right="0.75" top="1" bottom="1" header="0.5" footer="0.5"/>
  <pageSetup horizontalDpi="600" verticalDpi="6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G26"/>
  <sheetViews>
    <sheetView view="pageBreakPreview" zoomScaleSheetLayoutView="100" zoomScalePageLayoutView="0" workbookViewId="0" topLeftCell="A1">
      <selection activeCell="G18" sqref="G18"/>
    </sheetView>
  </sheetViews>
  <sheetFormatPr defaultColWidth="9.140625" defaultRowHeight="12.75"/>
  <cols>
    <col min="1" max="1" width="0.71875" style="0" customWidth="1"/>
    <col min="2" max="2" width="44.28125" style="0" customWidth="1"/>
    <col min="3" max="3" width="7.00390625" style="0" customWidth="1"/>
    <col min="4" max="4" width="10.57421875" style="0" customWidth="1"/>
    <col min="5" max="5" width="11.7109375" style="0" customWidth="1"/>
    <col min="6" max="6" width="12.140625" style="0" customWidth="1"/>
  </cols>
  <sheetData>
    <row r="1" spans="1:7" ht="12.75">
      <c r="A1" s="2"/>
      <c r="B1" s="2" t="s">
        <v>33</v>
      </c>
      <c r="C1" s="2"/>
      <c r="D1" s="2"/>
      <c r="E1" s="23" t="s">
        <v>40</v>
      </c>
      <c r="F1" s="24"/>
      <c r="G1" s="24"/>
    </row>
    <row r="2" spans="1:7" ht="12.75">
      <c r="A2" s="2"/>
      <c r="B2" s="25"/>
      <c r="C2" s="26"/>
      <c r="D2" s="26"/>
      <c r="E2" s="26"/>
      <c r="F2" s="26"/>
      <c r="G2" s="26"/>
    </row>
    <row r="3" spans="1:7" ht="12.75">
      <c r="A3" s="21" t="s">
        <v>59</v>
      </c>
      <c r="B3" s="22"/>
      <c r="C3" s="22"/>
      <c r="D3" s="22"/>
      <c r="E3" s="22"/>
      <c r="F3" s="22"/>
      <c r="G3" s="22"/>
    </row>
    <row r="4" spans="1:7" ht="12.75">
      <c r="A4" s="2"/>
      <c r="B4" s="2"/>
      <c r="C4" s="2"/>
      <c r="D4" s="2"/>
      <c r="E4" s="2"/>
      <c r="F4" s="3" t="s">
        <v>26</v>
      </c>
      <c r="G4" s="2"/>
    </row>
    <row r="5" spans="1:7" ht="23.25">
      <c r="A5" s="2"/>
      <c r="B5" s="4" t="s">
        <v>0</v>
      </c>
      <c r="C5" s="4" t="s">
        <v>1</v>
      </c>
      <c r="D5" s="5" t="s">
        <v>2</v>
      </c>
      <c r="E5" s="4" t="s">
        <v>3</v>
      </c>
      <c r="F5" s="6" t="s">
        <v>4</v>
      </c>
      <c r="G5" s="13" t="s">
        <v>34</v>
      </c>
    </row>
    <row r="6" spans="1:7" ht="12.75">
      <c r="A6" s="2"/>
      <c r="B6" s="7"/>
      <c r="C6" s="7"/>
      <c r="D6" s="7"/>
      <c r="E6" s="7"/>
      <c r="F6" s="7"/>
      <c r="G6" s="7"/>
    </row>
    <row r="7" spans="1:7" ht="14.25" customHeight="1">
      <c r="A7" s="2"/>
      <c r="B7" s="19" t="s">
        <v>49</v>
      </c>
      <c r="C7" s="9"/>
      <c r="D7" s="7"/>
      <c r="E7" s="7"/>
      <c r="F7" s="7"/>
      <c r="G7" s="7"/>
    </row>
    <row r="8" spans="1:7" ht="12.75">
      <c r="A8" s="2"/>
      <c r="B8" s="7"/>
      <c r="C8" s="9"/>
      <c r="D8" s="7"/>
      <c r="E8" s="7"/>
      <c r="F8" s="7"/>
      <c r="G8" s="7"/>
    </row>
    <row r="9" spans="1:7" ht="12.75">
      <c r="A9" s="2"/>
      <c r="B9" s="10" t="s">
        <v>24</v>
      </c>
      <c r="C9" s="9"/>
      <c r="D9" s="14">
        <f>D14+D18+D25+D20</f>
        <v>0</v>
      </c>
      <c r="E9" s="14">
        <f>E14+E18+E25+E20</f>
        <v>0</v>
      </c>
      <c r="F9" s="14">
        <f>F14+F18+F25+F20</f>
        <v>0</v>
      </c>
      <c r="G9" s="14">
        <f>G14+G18+G25+G20</f>
        <v>0</v>
      </c>
    </row>
    <row r="10" spans="1:7" ht="12.75">
      <c r="A10" s="2"/>
      <c r="B10" s="11" t="s">
        <v>5</v>
      </c>
      <c r="C10" s="9"/>
      <c r="D10" s="7"/>
      <c r="E10" s="7"/>
      <c r="F10" s="7"/>
      <c r="G10" s="7"/>
    </row>
    <row r="11" spans="1:7" ht="12.75">
      <c r="A11" s="2"/>
      <c r="B11" s="11" t="s">
        <v>11</v>
      </c>
      <c r="C11" s="9" t="s">
        <v>6</v>
      </c>
      <c r="D11" s="7">
        <f>SUM(E11:G11)</f>
        <v>0</v>
      </c>
      <c r="E11" s="7">
        <v>0</v>
      </c>
      <c r="F11" s="7"/>
      <c r="G11" s="7"/>
    </row>
    <row r="12" spans="1:7" ht="23.25">
      <c r="A12" s="2"/>
      <c r="B12" s="11" t="s">
        <v>12</v>
      </c>
      <c r="C12" s="9" t="s">
        <v>7</v>
      </c>
      <c r="D12" s="7">
        <f>SUM(E12:G12)</f>
        <v>0</v>
      </c>
      <c r="E12" s="7"/>
      <c r="F12" s="7"/>
      <c r="G12" s="7"/>
    </row>
    <row r="13" spans="1:7" ht="12.75">
      <c r="A13" s="2"/>
      <c r="B13" s="11" t="s">
        <v>13</v>
      </c>
      <c r="C13" s="9" t="s">
        <v>8</v>
      </c>
      <c r="D13" s="7">
        <f>SUM(E13:G13)</f>
        <v>160057</v>
      </c>
      <c r="E13" s="7">
        <v>136048</v>
      </c>
      <c r="F13" s="7"/>
      <c r="G13" s="7">
        <v>24009</v>
      </c>
    </row>
    <row r="14" spans="1:7" ht="12.75">
      <c r="A14" s="2"/>
      <c r="B14" s="12" t="s">
        <v>9</v>
      </c>
      <c r="C14" s="9"/>
      <c r="D14" s="7">
        <f>SUM(D11:D13)</f>
        <v>160057</v>
      </c>
      <c r="E14" s="7">
        <f>SUM(E11:E13)</f>
        <v>136048</v>
      </c>
      <c r="F14" s="7">
        <f>SUM(F11:F13)</f>
        <v>0</v>
      </c>
      <c r="G14" s="7">
        <f>SUM(G11:G13)</f>
        <v>24009</v>
      </c>
    </row>
    <row r="15" spans="1:7" ht="12.75">
      <c r="A15" s="2"/>
      <c r="B15" s="11"/>
      <c r="C15" s="9"/>
      <c r="D15" s="7"/>
      <c r="E15" s="7"/>
      <c r="F15" s="7"/>
      <c r="G15" s="7"/>
    </row>
    <row r="16" spans="1:7" ht="12.75">
      <c r="A16" s="2"/>
      <c r="B16" s="11" t="s">
        <v>10</v>
      </c>
      <c r="C16" s="9"/>
      <c r="D16" s="7"/>
      <c r="E16" s="7"/>
      <c r="F16" s="7"/>
      <c r="G16" s="7"/>
    </row>
    <row r="17" spans="1:7" ht="23.25">
      <c r="A17" s="2"/>
      <c r="B17" s="11" t="s">
        <v>14</v>
      </c>
      <c r="C17" s="9" t="s">
        <v>27</v>
      </c>
      <c r="D17" s="7">
        <f>SUM(E17:G17)</f>
        <v>-160057</v>
      </c>
      <c r="E17" s="7">
        <v>-136048</v>
      </c>
      <c r="F17" s="7"/>
      <c r="G17" s="7">
        <v>-24009</v>
      </c>
    </row>
    <row r="18" spans="1:7" ht="12.75">
      <c r="A18" s="2"/>
      <c r="B18" s="12" t="s">
        <v>15</v>
      </c>
      <c r="C18" s="9"/>
      <c r="D18" s="7">
        <f>SUM(D17:D17)</f>
        <v>-160057</v>
      </c>
      <c r="E18" s="7">
        <f>SUM(E17:E17)</f>
        <v>-136048</v>
      </c>
      <c r="F18" s="7">
        <f>SUM(F17:F17)</f>
        <v>0</v>
      </c>
      <c r="G18" s="7">
        <f>SUM(G17:G17)</f>
        <v>-24009</v>
      </c>
    </row>
    <row r="19" spans="1:7" ht="12.75">
      <c r="A19" s="2"/>
      <c r="B19" s="12"/>
      <c r="C19" s="9"/>
      <c r="D19" s="7"/>
      <c r="E19" s="7"/>
      <c r="F19" s="7"/>
      <c r="G19" s="7"/>
    </row>
    <row r="20" spans="1:7" ht="12.75" hidden="1">
      <c r="A20" s="2"/>
      <c r="B20" s="12" t="s">
        <v>46</v>
      </c>
      <c r="C20" s="9" t="s">
        <v>39</v>
      </c>
      <c r="D20" s="7">
        <f>SUM(E20:G20)</f>
        <v>0</v>
      </c>
      <c r="E20" s="7"/>
      <c r="F20" s="7"/>
      <c r="G20" s="7"/>
    </row>
    <row r="21" spans="1:7" ht="12.75" hidden="1">
      <c r="A21" s="2"/>
      <c r="B21" s="11"/>
      <c r="C21" s="9"/>
      <c r="D21" s="7"/>
      <c r="E21" s="7"/>
      <c r="F21" s="7"/>
      <c r="G21" s="7"/>
    </row>
    <row r="22" spans="1:7" ht="12.75">
      <c r="A22" s="2"/>
      <c r="B22" s="11" t="s">
        <v>16</v>
      </c>
      <c r="C22" s="9"/>
      <c r="D22" s="7"/>
      <c r="E22" s="7"/>
      <c r="F22" s="7"/>
      <c r="G22" s="7"/>
    </row>
    <row r="23" spans="1:7" ht="12.75">
      <c r="A23" s="2"/>
      <c r="B23" s="11" t="s">
        <v>17</v>
      </c>
      <c r="C23" s="9"/>
      <c r="D23" s="7">
        <f>SUM(E23:G23)</f>
        <v>0</v>
      </c>
      <c r="E23" s="7">
        <v>0</v>
      </c>
      <c r="F23" s="7">
        <v>0</v>
      </c>
      <c r="G23" s="7">
        <v>0</v>
      </c>
    </row>
    <row r="24" spans="1:7" ht="12.75">
      <c r="A24" s="2"/>
      <c r="B24" s="11" t="s">
        <v>18</v>
      </c>
      <c r="C24" s="9"/>
      <c r="D24" s="7">
        <f>SUM(E24:G24)</f>
        <v>0</v>
      </c>
      <c r="E24" s="7"/>
      <c r="F24" s="7"/>
      <c r="G24" s="7"/>
    </row>
    <row r="25" spans="1:7" ht="12.75">
      <c r="A25" s="2"/>
      <c r="B25" s="11" t="s">
        <v>19</v>
      </c>
      <c r="C25" s="9" t="s">
        <v>28</v>
      </c>
      <c r="D25" s="7">
        <f>SUM(D23:D24)</f>
        <v>0</v>
      </c>
      <c r="E25" s="7">
        <f>SUM(E23:E24)</f>
        <v>0</v>
      </c>
      <c r="F25" s="7">
        <f>SUM(F23:F24)</f>
        <v>0</v>
      </c>
      <c r="G25" s="7">
        <f>SUM(G23:G24)</f>
        <v>0</v>
      </c>
    </row>
    <row r="26" spans="1:7" ht="12.75">
      <c r="A26" s="2"/>
      <c r="B26" s="11"/>
      <c r="C26" s="9"/>
      <c r="D26" s="7"/>
      <c r="E26" s="7"/>
      <c r="F26" s="7"/>
      <c r="G26" s="7"/>
    </row>
  </sheetData>
  <sheetProtection/>
  <mergeCells count="3">
    <mergeCell ref="E1:G1"/>
    <mergeCell ref="B2:G2"/>
    <mergeCell ref="A3:G3"/>
  </mergeCells>
  <printOptions/>
  <pageMargins left="0.75" right="0.75" top="1" bottom="1" header="0.5" footer="0.5"/>
  <pageSetup horizontalDpi="600" verticalDpi="600" orientation="portrait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G35"/>
  <sheetViews>
    <sheetView zoomScalePageLayoutView="0" workbookViewId="0" topLeftCell="A1">
      <selection activeCell="J8" sqref="J8"/>
    </sheetView>
  </sheetViews>
  <sheetFormatPr defaultColWidth="9.140625" defaultRowHeight="12.75"/>
  <cols>
    <col min="1" max="1" width="0.71875" style="0" customWidth="1"/>
    <col min="2" max="2" width="44.28125" style="0" customWidth="1"/>
    <col min="3" max="3" width="7.00390625" style="0" customWidth="1"/>
    <col min="4" max="4" width="10.57421875" style="0" customWidth="1"/>
    <col min="5" max="5" width="11.7109375" style="0" customWidth="1"/>
    <col min="6" max="6" width="12.140625" style="0" customWidth="1"/>
    <col min="7" max="7" width="10.57421875" style="0" bestFit="1" customWidth="1"/>
  </cols>
  <sheetData>
    <row r="1" spans="1:7" ht="12.75">
      <c r="A1" s="2"/>
      <c r="B1" s="2" t="s">
        <v>33</v>
      </c>
      <c r="C1" s="2"/>
      <c r="D1" s="2"/>
      <c r="E1" s="23" t="s">
        <v>40</v>
      </c>
      <c r="F1" s="24"/>
      <c r="G1" s="24"/>
    </row>
    <row r="2" spans="1:7" ht="12.75">
      <c r="A2" s="2"/>
      <c r="B2" s="25"/>
      <c r="C2" s="26"/>
      <c r="D2" s="26"/>
      <c r="E2" s="26"/>
      <c r="F2" s="26"/>
      <c r="G2" s="26"/>
    </row>
    <row r="3" spans="1:7" ht="12.75">
      <c r="A3" s="21" t="s">
        <v>59</v>
      </c>
      <c r="B3" s="22"/>
      <c r="C3" s="22"/>
      <c r="D3" s="22"/>
      <c r="E3" s="22"/>
      <c r="F3" s="22"/>
      <c r="G3" s="22"/>
    </row>
    <row r="4" spans="1:7" ht="12.75">
      <c r="A4" s="2"/>
      <c r="B4" s="2"/>
      <c r="C4" s="2"/>
      <c r="D4" s="2"/>
      <c r="E4" s="2"/>
      <c r="F4" s="3" t="s">
        <v>26</v>
      </c>
      <c r="G4" s="2"/>
    </row>
    <row r="5" spans="1:7" ht="23.25">
      <c r="A5" s="2"/>
      <c r="B5" s="4" t="s">
        <v>0</v>
      </c>
      <c r="C5" s="4" t="s">
        <v>1</v>
      </c>
      <c r="D5" s="5" t="s">
        <v>2</v>
      </c>
      <c r="E5" s="4" t="s">
        <v>3</v>
      </c>
      <c r="F5" s="6" t="s">
        <v>4</v>
      </c>
      <c r="G5" s="13" t="s">
        <v>34</v>
      </c>
    </row>
    <row r="6" spans="1:7" ht="12.75">
      <c r="A6" s="2"/>
      <c r="B6" s="7"/>
      <c r="C6" s="7"/>
      <c r="D6" s="7"/>
      <c r="E6" s="7"/>
      <c r="F6" s="7"/>
      <c r="G6" s="7"/>
    </row>
    <row r="7" spans="1:7" ht="14.25" customHeight="1">
      <c r="A7" s="2"/>
      <c r="B7" s="27" t="s">
        <v>62</v>
      </c>
      <c r="C7" s="9"/>
      <c r="D7" s="7"/>
      <c r="E7" s="7"/>
      <c r="F7" s="7"/>
      <c r="G7" s="7"/>
    </row>
    <row r="8" spans="1:7" ht="12.75">
      <c r="A8" s="2"/>
      <c r="B8" s="7"/>
      <c r="C8" s="9"/>
      <c r="D8" s="7"/>
      <c r="E8" s="7"/>
      <c r="F8" s="7"/>
      <c r="G8" s="7"/>
    </row>
    <row r="9" spans="1:7" ht="12.75">
      <c r="A9" s="2"/>
      <c r="B9" s="10" t="s">
        <v>24</v>
      </c>
      <c r="C9" s="9"/>
      <c r="D9" s="14">
        <f>D14+D18+D25+D20</f>
        <v>1014842</v>
      </c>
      <c r="E9" s="14">
        <f>E14+E18+E25+E20</f>
        <v>845668</v>
      </c>
      <c r="F9" s="14">
        <f>F14+F18+F25+F20</f>
        <v>0</v>
      </c>
      <c r="G9" s="14">
        <f>G14+G18+G25+G20</f>
        <v>169174</v>
      </c>
    </row>
    <row r="10" spans="1:7" ht="12.75">
      <c r="A10" s="2"/>
      <c r="B10" s="11" t="s">
        <v>5</v>
      </c>
      <c r="C10" s="9"/>
      <c r="D10" s="7"/>
      <c r="E10" s="7"/>
      <c r="F10" s="7"/>
      <c r="G10" s="7"/>
    </row>
    <row r="11" spans="1:7" ht="12.75">
      <c r="A11" s="2"/>
      <c r="B11" s="11" t="s">
        <v>11</v>
      </c>
      <c r="C11" s="9" t="s">
        <v>6</v>
      </c>
      <c r="D11" s="7">
        <f>SUM(E11:G11)</f>
        <v>0</v>
      </c>
      <c r="E11" s="7">
        <v>0</v>
      </c>
      <c r="F11" s="7"/>
      <c r="G11" s="7"/>
    </row>
    <row r="12" spans="1:7" ht="23.25">
      <c r="A12" s="2"/>
      <c r="B12" s="11" t="s">
        <v>12</v>
      </c>
      <c r="C12" s="9" t="s">
        <v>7</v>
      </c>
      <c r="D12" s="7">
        <f>SUM(E12:G12)</f>
        <v>0</v>
      </c>
      <c r="E12" s="7"/>
      <c r="F12" s="7"/>
      <c r="G12" s="7"/>
    </row>
    <row r="13" spans="1:7" ht="12.75">
      <c r="A13" s="2"/>
      <c r="B13" s="11" t="s">
        <v>13</v>
      </c>
      <c r="C13" s="9" t="s">
        <v>8</v>
      </c>
      <c r="D13" s="7">
        <f>SUM(E13:G13)</f>
        <v>1014842</v>
      </c>
      <c r="E13" s="7">
        <v>845668</v>
      </c>
      <c r="F13" s="7"/>
      <c r="G13" s="7">
        <v>169174</v>
      </c>
    </row>
    <row r="14" spans="1:7" ht="12.75">
      <c r="A14" s="2"/>
      <c r="B14" s="12" t="s">
        <v>9</v>
      </c>
      <c r="C14" s="9"/>
      <c r="D14" s="7">
        <f>SUM(D11:D13)</f>
        <v>1014842</v>
      </c>
      <c r="E14" s="7">
        <f>SUM(E11:E13)</f>
        <v>845668</v>
      </c>
      <c r="F14" s="7">
        <f>SUM(F11:F13)</f>
        <v>0</v>
      </c>
      <c r="G14" s="7">
        <f>SUM(G11:G13)</f>
        <v>169174</v>
      </c>
    </row>
    <row r="15" spans="1:7" ht="12.75">
      <c r="A15" s="2"/>
      <c r="B15" s="11"/>
      <c r="C15" s="9"/>
      <c r="D15" s="7"/>
      <c r="E15" s="7"/>
      <c r="F15" s="7"/>
      <c r="G15" s="7"/>
    </row>
    <row r="16" spans="1:7" ht="12.75">
      <c r="A16" s="2"/>
      <c r="B16" s="11" t="s">
        <v>10</v>
      </c>
      <c r="C16" s="9"/>
      <c r="D16" s="7"/>
      <c r="E16" s="7"/>
      <c r="F16" s="7"/>
      <c r="G16" s="7"/>
    </row>
    <row r="17" spans="1:7" ht="23.25">
      <c r="A17" s="2"/>
      <c r="B17" s="11" t="s">
        <v>14</v>
      </c>
      <c r="C17" s="9" t="s">
        <v>27</v>
      </c>
      <c r="D17" s="7">
        <f>SUM(E17:G17)</f>
        <v>0</v>
      </c>
      <c r="E17" s="7"/>
      <c r="F17" s="7"/>
      <c r="G17" s="7"/>
    </row>
    <row r="18" spans="1:7" ht="12.75">
      <c r="A18" s="2"/>
      <c r="B18" s="12" t="s">
        <v>15</v>
      </c>
      <c r="C18" s="9"/>
      <c r="D18" s="7">
        <f>SUM(D17:D17)</f>
        <v>0</v>
      </c>
      <c r="E18" s="7">
        <f>SUM(E17:E17)</f>
        <v>0</v>
      </c>
      <c r="F18" s="7">
        <f>SUM(F17:F17)</f>
        <v>0</v>
      </c>
      <c r="G18" s="7">
        <f>SUM(G17:G17)</f>
        <v>0</v>
      </c>
    </row>
    <row r="19" spans="1:7" ht="12.75">
      <c r="A19" s="2"/>
      <c r="B19" s="12"/>
      <c r="C19" s="9"/>
      <c r="D19" s="7"/>
      <c r="E19" s="7"/>
      <c r="F19" s="7"/>
      <c r="G19" s="7"/>
    </row>
    <row r="20" spans="1:7" ht="12.75">
      <c r="A20" s="2"/>
      <c r="B20" s="12" t="s">
        <v>46</v>
      </c>
      <c r="C20" s="9" t="s">
        <v>39</v>
      </c>
      <c r="D20" s="7">
        <f>SUM(E20:G20)</f>
        <v>0</v>
      </c>
      <c r="E20" s="7"/>
      <c r="F20" s="7"/>
      <c r="G20" s="7"/>
    </row>
    <row r="21" spans="1:7" ht="12.75">
      <c r="A21" s="2"/>
      <c r="B21" s="11"/>
      <c r="C21" s="9"/>
      <c r="D21" s="7"/>
      <c r="E21" s="7"/>
      <c r="F21" s="7"/>
      <c r="G21" s="7"/>
    </row>
    <row r="22" spans="1:7" ht="12.75">
      <c r="A22" s="2"/>
      <c r="B22" s="11" t="s">
        <v>16</v>
      </c>
      <c r="C22" s="9"/>
      <c r="D22" s="7"/>
      <c r="E22" s="7"/>
      <c r="F22" s="7"/>
      <c r="G22" s="7"/>
    </row>
    <row r="23" spans="1:7" ht="12.75">
      <c r="A23" s="2"/>
      <c r="B23" s="11" t="s">
        <v>17</v>
      </c>
      <c r="C23" s="9"/>
      <c r="D23" s="7">
        <f>SUM(E23:G23)</f>
        <v>0</v>
      </c>
      <c r="E23" s="7">
        <v>0</v>
      </c>
      <c r="F23" s="7"/>
      <c r="G23" s="7">
        <v>0</v>
      </c>
    </row>
    <row r="24" spans="1:7" ht="12.75">
      <c r="A24" s="2"/>
      <c r="B24" s="11" t="s">
        <v>18</v>
      </c>
      <c r="C24" s="9"/>
      <c r="D24" s="7">
        <f>SUM(E24:G24)</f>
        <v>0</v>
      </c>
      <c r="E24" s="7"/>
      <c r="F24" s="7">
        <v>0</v>
      </c>
      <c r="G24" s="7"/>
    </row>
    <row r="25" spans="1:7" ht="12.75">
      <c r="A25" s="2"/>
      <c r="B25" s="11" t="s">
        <v>19</v>
      </c>
      <c r="C25" s="9" t="s">
        <v>28</v>
      </c>
      <c r="D25" s="7">
        <f>SUM(D23:D24)</f>
        <v>0</v>
      </c>
      <c r="E25" s="7">
        <f>SUM(E23:E24)</f>
        <v>0</v>
      </c>
      <c r="F25" s="7">
        <f>SUM(F23:F24)</f>
        <v>0</v>
      </c>
      <c r="G25" s="7">
        <f>SUM(G23:G24)</f>
        <v>0</v>
      </c>
    </row>
    <row r="26" spans="1:7" ht="12.75">
      <c r="A26" s="2"/>
      <c r="B26" s="11"/>
      <c r="C26" s="9"/>
      <c r="D26" s="7"/>
      <c r="E26" s="7"/>
      <c r="F26" s="7"/>
      <c r="G26" s="7"/>
    </row>
    <row r="27" spans="1:7" ht="12.75">
      <c r="A27" s="2"/>
      <c r="B27" s="10" t="s">
        <v>25</v>
      </c>
      <c r="C27" s="9"/>
      <c r="D27" s="14">
        <f>D28</f>
        <v>1014842</v>
      </c>
      <c r="E27" s="14">
        <f>E28</f>
        <v>845668</v>
      </c>
      <c r="F27" s="14">
        <f>F28</f>
        <v>0</v>
      </c>
      <c r="G27" s="14">
        <f>G28</f>
        <v>169174</v>
      </c>
    </row>
    <row r="28" spans="1:7" ht="12.75">
      <c r="A28" s="2"/>
      <c r="B28" s="28" t="s">
        <v>63</v>
      </c>
      <c r="C28" s="9"/>
      <c r="D28" s="7">
        <f>D30</f>
        <v>1014842</v>
      </c>
      <c r="E28" s="7">
        <f>E30</f>
        <v>845668</v>
      </c>
      <c r="F28" s="7">
        <f>F30</f>
        <v>0</v>
      </c>
      <c r="G28" s="7">
        <f>G30</f>
        <v>169174</v>
      </c>
    </row>
    <row r="29" spans="1:7" ht="12.75">
      <c r="A29" s="2"/>
      <c r="B29" s="11"/>
      <c r="C29" s="9"/>
      <c r="D29" s="7"/>
      <c r="E29" s="7"/>
      <c r="F29" s="7"/>
      <c r="G29" s="7"/>
    </row>
    <row r="30" spans="1:7" ht="48">
      <c r="A30" s="2"/>
      <c r="B30" s="15" t="s">
        <v>64</v>
      </c>
      <c r="C30" s="9"/>
      <c r="D30" s="7">
        <f>SUM(D31:D32)</f>
        <v>1014842</v>
      </c>
      <c r="E30" s="7">
        <f>SUM(E31:E32)</f>
        <v>845668</v>
      </c>
      <c r="F30" s="7">
        <f>SUM(F31:F32)</f>
        <v>0</v>
      </c>
      <c r="G30" s="7">
        <f>SUM(G31:G32)</f>
        <v>169174</v>
      </c>
    </row>
    <row r="31" spans="1:7" ht="23.25">
      <c r="A31" s="2"/>
      <c r="B31" s="11" t="s">
        <v>45</v>
      </c>
      <c r="C31" s="9" t="s">
        <v>31</v>
      </c>
      <c r="D31" s="7">
        <f>SUM(E31:G31)</f>
        <v>8387</v>
      </c>
      <c r="E31" s="7">
        <v>6989</v>
      </c>
      <c r="F31" s="7"/>
      <c r="G31" s="7">
        <v>1398</v>
      </c>
    </row>
    <row r="32" spans="1:7" ht="23.25">
      <c r="A32" s="2"/>
      <c r="B32" s="11" t="s">
        <v>23</v>
      </c>
      <c r="C32" s="9" t="s">
        <v>32</v>
      </c>
      <c r="D32" s="7">
        <f>SUM(E32:G32)</f>
        <v>1006455</v>
      </c>
      <c r="E32" s="7">
        <v>838679</v>
      </c>
      <c r="F32" s="7"/>
      <c r="G32" s="7">
        <v>167776</v>
      </c>
    </row>
    <row r="33" spans="1:7" ht="12.75">
      <c r="A33" s="2"/>
      <c r="B33" s="11"/>
      <c r="C33" s="9"/>
      <c r="D33" s="7"/>
      <c r="E33" s="7"/>
      <c r="F33" s="7"/>
      <c r="G33" s="7"/>
    </row>
    <row r="35" ht="12.75">
      <c r="B35" s="1"/>
    </row>
  </sheetData>
  <sheetProtection/>
  <mergeCells count="3">
    <mergeCell ref="E1:G1"/>
    <mergeCell ref="B2:G2"/>
    <mergeCell ref="A3:G3"/>
  </mergeCells>
  <printOptions/>
  <pageMargins left="0.75" right="0.75" top="1" bottom="1" header="0.5" footer="0.5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Nikolai Iliev</cp:lastModifiedBy>
  <cp:lastPrinted>2023-03-29T07:13:05Z</cp:lastPrinted>
  <dcterms:created xsi:type="dcterms:W3CDTF">1996-10-14T23:33:28Z</dcterms:created>
  <dcterms:modified xsi:type="dcterms:W3CDTF">2024-01-22T13:56:17Z</dcterms:modified>
  <cp:category/>
  <cp:version/>
  <cp:contentType/>
  <cp:contentStatus/>
</cp:coreProperties>
</file>