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9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<sst xmlns="http://schemas.openxmlformats.org/spreadsheetml/2006/main" count="213" uniqueCount="208">
  <si>
    <t>Местно публично финансиране</t>
  </si>
  <si>
    <t>Частно финансиране</t>
  </si>
  <si>
    <t>ОБЩО</t>
  </si>
  <si>
    <t>Приоритет</t>
  </si>
  <si>
    <t>Специфични цели</t>
  </si>
  <si>
    <t>Мерки</t>
  </si>
  <si>
    <t>Местни публични фондове</t>
  </si>
  <si>
    <t>Общ дял (%)</t>
  </si>
  <si>
    <t>Централен бюджет</t>
  </si>
  <si>
    <t>Фондове на ЕС</t>
  </si>
  <si>
    <t>Други източници</t>
  </si>
  <si>
    <t>Специфична цел 1: Повишаване производството и продукцията в промишлеността и селското стопанство</t>
  </si>
  <si>
    <t>Мярка 1. Създаване на условия за стимулиране на МСП</t>
  </si>
  <si>
    <t>Анализ на потребностите и подкрепа на бизнеса от страна на общината</t>
  </si>
  <si>
    <t>Регулярни срещи с бизнеса и информиране за възможностите от съответни проекти</t>
  </si>
  <si>
    <t>Информация за възможностите за финансиране по европейски програми от фондове на ЕС от уеб-страницата на общината</t>
  </si>
  <si>
    <t>Разработване на пакет от инструменти за стимулиране на бизнеса на местно ниво</t>
  </si>
  <si>
    <t>Мярка 2. Създаване на регионални клъстери и мрежи</t>
  </si>
  <si>
    <t>Иницииране, разработване и реализиране на проект за създаване и развитие на клъстер хранително-вкусова промишленост</t>
  </si>
  <si>
    <t>Иницииране, разработване и реализиране на проект за създаване и развитие на клъстер туризъм</t>
  </si>
  <si>
    <t>Мярка 3. Подкрепа за фирми-производители от общината</t>
  </si>
  <si>
    <t>Подпомагане участието на производителите в регионални, национални и международни изложения и панаири</t>
  </si>
  <si>
    <t>Осигуряване на възможности за никополски фирми-производители да разполагат със собствени щандове и по-добри условия по време на Коледните базари в града</t>
  </si>
  <si>
    <t>Организира на фестивал на виното</t>
  </si>
  <si>
    <t>Никопол-развитие и утвърждаване на изложението, като предпочитано място за реклама и представяне на нови продукти за български и чуждестранни фирми</t>
  </si>
  <si>
    <t>Организиране на ежегодно търговско изложение за здравословни хранителни продукти</t>
  </si>
  <si>
    <t>Специфична цел 2: Изграждане на подходяща бизнес среда и повишаване на инвестиционния интерес към общината</t>
  </si>
  <si>
    <t>Мярка 1. Повишаване на конкурентно способността чрез маркетинг, премахване на пречките за инвестиции, координиране на инициативите за икономическо развитие</t>
  </si>
  <si>
    <t>Маркетингово проучване на възможностите и дефиниране на потенциални инвеститори</t>
  </si>
  <si>
    <t>Разширяване на контактите с чужди бизнес-партньори, организиране и участие в бизнесфоруми и срещи</t>
  </si>
  <si>
    <t>Разработване на „бизнес профил на община Никопол”, съдържащ подробна и актуална информация, насочен към потенциалните инвеститори</t>
  </si>
  <si>
    <t>Създаване на гаранционен фонд и фонд рисков капитал в подкрепа на местния бизнес</t>
  </si>
  <si>
    <t>Мярка 2. Подкрепа за развитие на бизнес и пазарна инфраструктура</t>
  </si>
  <si>
    <t>Проучване на площадки за изграждане на нови производствени зони</t>
  </si>
  <si>
    <t>Изграждане на индустриален (технологичен) парк</t>
  </si>
  <si>
    <t>Изграждане/обновяване на прилежащите комуникации към съществуващи производствени зони</t>
  </si>
  <si>
    <t>Модернизиране на базата на Общински пазари в гр. Никопол</t>
  </si>
  <si>
    <t>Мярка 3. Подкрепа на ново технологично развитие</t>
  </si>
  <si>
    <t>Разработване на общинска иновационна стратегия</t>
  </si>
  <si>
    <t>Подкрепа на публично-частните партньорства при трансфер на технологии</t>
  </si>
  <si>
    <t>Иновации и технологии за стартиращи фирми и МСП</t>
  </si>
  <si>
    <t>Иновации в енергийна ефективност и опазване на околната среда</t>
  </si>
  <si>
    <t>Мярка 4: Развитие на информационно общество, подпомагащо бизнеса</t>
  </si>
  <si>
    <t>Изграждане на широколентови комуникационни мрежи</t>
  </si>
  <si>
    <t>Подпомагане развитието на информационното общество и осигуряване на достъп до информация</t>
  </si>
  <si>
    <t>Подобряване достъпа до развитието на он-лайн публични и бизнес услуги</t>
  </si>
  <si>
    <t>Подпомагане на бизнеса, в т.ч. МСП за възприемане и ефективно използване на информационните и комуникационните технологии</t>
  </si>
  <si>
    <t>Развиване на умения в населението, свързани с информационните и комуникационните технологии</t>
  </si>
  <si>
    <t>Мярка 1. Развитие на земеделието и животновъдството</t>
  </si>
  <si>
    <t>Изготвяне на бизнес планове и проекти за създаване и развитие на земеделски и животновъдни стопанства</t>
  </si>
  <si>
    <t>Осигуряване на компетентна информация за подходящи породи, изисквания за качество, пазарни конюнктури</t>
  </si>
  <si>
    <t>Административна подкрепа в изготвяне и реализация на инвестиционните проекти</t>
  </si>
  <si>
    <t>Разширяване на ветеринарната помощ за общината</t>
  </si>
  <si>
    <t>Изграждане, отводняване и стабилизиране на селскостопанските пътища</t>
  </si>
  <si>
    <t>Устройване на полски чешми, крайпътни залесявания, заслони, места за почивка</t>
  </si>
  <si>
    <t>Мярка 3. Подмяна и увеличаване на трайните насаждения (лозя, овощни градини)</t>
  </si>
  <si>
    <t>Максимално оползотворяване на възможностите на фондовете на ЕС</t>
  </si>
  <si>
    <t>Привличане на инвеститори за развитие на земеделието</t>
  </si>
  <si>
    <t>Съдействие за комасация на необходимата земя</t>
  </si>
  <si>
    <t>Информационна, методическа и организационна помощ за създаване на сдружения за напояване</t>
  </si>
  <si>
    <t>Иницииране на публичен проект за обновяване и разширяване на напоителните полета и съоръжения</t>
  </si>
  <si>
    <t>Осигуряване на достъп до научно-приложните разработки за оптимизиране на напояването (информационно съветстваща система)</t>
  </si>
  <si>
    <t>Актуализиране и картиране на микрорайоните, подходящи за поливно земеделие</t>
  </si>
  <si>
    <t>Мярка 5. Засаждане на горски масиви</t>
  </si>
  <si>
    <t>Мярка 1. Осигуряване на масов достъп до актуална информация и повишаване на научното обслужване в аграрния сектор</t>
  </si>
  <si>
    <t>Мярка 2. Укрепване на съществуващите и създаване на нови браншови организации на производители (овощари, пчелари, животновъди, зърнопроизводители)</t>
  </si>
  <si>
    <t>Преустройство и модернизация на пчелините по изискванията на ЕС</t>
  </si>
  <si>
    <t>Подкрепа на млади фермери</t>
  </si>
  <si>
    <t>Мярка 1. Подпомагане на фермерите да се приспособят към нарастващите изисквания на стандартите на ЕС</t>
  </si>
  <si>
    <t>Мярка 1. Привличане на инвеститори в предприятия за преработка на плодове и зеленчуци (замразяване, сушене, консервиране, дестилиране)</t>
  </si>
  <si>
    <t>Устройствени проекти, уреждане на собствеността на земята, осигуряване на инфраструктура и маркетинг за привличане на инвеститори</t>
  </si>
  <si>
    <t xml:space="preserve">Мярка 2. Подпомагане на частни инициативи в създаване на микропредприятия </t>
  </si>
  <si>
    <t>Мярка 3. Подпомагане на частните инициативи в областта на туризма</t>
  </si>
  <si>
    <t>Проучване и информиране за възможностите за финансиране, помощ при изготвяне на проекти за кандидатстване, включване в регионалните туристически продукти</t>
  </si>
  <si>
    <t>Специфична цел 7: Създаване на регионален клъстер „Никополски храни”</t>
  </si>
  <si>
    <t>Мярка 1. Популяризиране на клъстера като висша организационна форма за отстояване на пазари и конкуренция</t>
  </si>
  <si>
    <t>Мярка 2. Организиране на заинтересованите производители, създаване на партньорство</t>
  </si>
  <si>
    <t>Мярка 3. Оползотворяване финансовите ресурси за институционално изграждане на клъстери</t>
  </si>
  <si>
    <t>Мярка 4. Създаване на център за разпространение на информация, обучение, консултации и подкрепа на стартиращите фирми в сектора</t>
  </si>
  <si>
    <t>Мярка 5. Създаване на координационна програма за насочване на нови инвестиционни инициативи към клъстер</t>
  </si>
  <si>
    <t>Специфична цел 8: Развитие на алтернативен туризъм</t>
  </si>
  <si>
    <t>Мярка 1. Професионална промоция и реклама на туристически продукти, базирани на настоящото предлагане</t>
  </si>
  <si>
    <t>Програма за визуална информация, ориентация и реклама на туристическото предлагане в общината</t>
  </si>
  <si>
    <t>Мярка 2. Създаване на актуализирана общинска програма за алтернативен туризъм (2014-2020)</t>
  </si>
  <si>
    <t>Мярка 3. Създаване на туристически продукт „Археологически и исторически училища на терен”</t>
  </si>
  <si>
    <t>Мярка 4. Информиране на населението за възможните инициативи и достъпните финансови източници за изграждане на туристическа инфраструктура и предлагане на туристически услуги</t>
  </si>
  <si>
    <t>Мярка 5. Създаване на специализирана устройствена схема за развитие на туризъм в общината</t>
  </si>
  <si>
    <t>Мярка 6. Подобряване на туристическата инфраструктура и информация</t>
  </si>
  <si>
    <t>Изграждане на екопътеки</t>
  </si>
  <si>
    <t>Обновяване на пътната инфраструктура в туристическите ареали</t>
  </si>
  <si>
    <t>Подкрепа за туристическия информационен център – създаване на пълен актуализиращ се информационен и рекламен пакет за туристическо предлагане</t>
  </si>
  <si>
    <t>Приоритет № 2. Постигане на социална кохезия чрез укрепване и развитие на човешкия капитал</t>
  </si>
  <si>
    <t>Специфична цел 1: Постигане на гъвкав пазар на труда и социална интеграция</t>
  </si>
  <si>
    <t>Мярка 1. Изграждане на информационна система за търсената от инвеститорите работна сила и предлаганите специалисти</t>
  </si>
  <si>
    <t>Информиране на работодателите и безработните  лица за политиката по заетостта, регламентирана в Националния план за действие по заетостта</t>
  </si>
  <si>
    <t>Усъвършенстване на системата за работа с работодателите, с цел максималното им обхващане и насърчаване за използване на предлаганите от ДБТ услуги по заетостта, съобразно ситуацията на пазара на труда</t>
  </si>
  <si>
    <t>Мярка 2. Развитие на професионалните умения в подкрепа на местната икономическа активност и повишаване адаптивността на човешките ресурси</t>
  </si>
  <si>
    <t>Подкрепа за професионално обучение на предприемачи и самонаети</t>
  </si>
  <si>
    <t>Адаптиране на съществуващата и създаване на нова образователно-квалификационна инфраструктура с многоцелево предназначение</t>
  </si>
  <si>
    <t>Създаване на работни места в секторите с растеж</t>
  </si>
  <si>
    <t>Действия за увеличаване устойчивото участие на жените в пазара на труда</t>
  </si>
  <si>
    <t>Действия за засилване на социалната интеграция на хората в неравностойно положение, в т.ч. хората, изложени на социално изключване, малцинствата и хората с увреждания</t>
  </si>
  <si>
    <t>Развиване на връзки между социалните и икономическите партньори и мониторинг на чуждите пазари на труда</t>
  </si>
  <si>
    <t>Специфична цел 3: Подобряване на здравните услуги и свободния достъп до тях</t>
  </si>
  <si>
    <t>Мярка 1. Провеждане на общинска политика за намаляване броя на здравно-неосигурените лица</t>
  </si>
  <si>
    <t>Участие в международни проекти и здравни мрежи</t>
  </si>
  <si>
    <t>Създаване на условия за привличане на медицински специалисти</t>
  </si>
  <si>
    <t>Подобряване на координацията между лечебните заведения</t>
  </si>
  <si>
    <t>Обновяване на сградния фонд на здравната система и болницата</t>
  </si>
  <si>
    <t>Специфична цел 4: Развитие на културата, спорта и младежките дейности</t>
  </si>
  <si>
    <t>Мярка 1. Развитие на културата, опазването и експонирането на културно-историческото наследство</t>
  </si>
  <si>
    <t>Инвестиции за обновяване на културните институции</t>
  </si>
  <si>
    <t>Опазване, експониране, социализиране и популяризиране на културно-историческото наследство</t>
  </si>
  <si>
    <t>Насърчаване на предприемачест-вото в сферата на културата, обвързване с културен туризъм</t>
  </si>
  <si>
    <t>Мярка 2. Развитие на спорта</t>
  </si>
  <si>
    <t>Мярка 3. Развитие на младежките дейности</t>
  </si>
  <si>
    <t>Специфична цел 5: Развитие на социалните услуги и интеграция на уязвимите групи</t>
  </si>
  <si>
    <t>Мярка 1. Развитие на социалните услуги</t>
  </si>
  <si>
    <t>Ремонт и модернизация на средата и условията в социалните заведения</t>
  </si>
  <si>
    <t>Изграждане на хоспис, осигуряващ грижи за пациенти с нисък социален статус, инвалидизирани и изпаднали в безпомощно състояние</t>
  </si>
  <si>
    <t>Подобряване състоянието на социалните и защитени жилища</t>
  </si>
  <si>
    <t>Проект „Подкрепа за деинституциализация на социалните институции, предлагащи услуги за деца в риск”</t>
  </si>
  <si>
    <t>Създаване на общностен център за деца и семейства</t>
  </si>
  <si>
    <t>Мярка 2. Интеграция на уязвимите групи</t>
  </si>
  <si>
    <t>Насърчаване на достъпа на уязвимите групи до образование, на активно поведение на трудовия пазар и др.</t>
  </si>
  <si>
    <t>Подобряване достъпа на хора с увреждания до обществени места, сгради, транспорт, обществена информация и др.</t>
  </si>
  <si>
    <t>Приоритет № 3. Техническа и инженерна инфраструктура</t>
  </si>
  <si>
    <t>Мярка 1. Подобряване параметрите и състоянието на транспортната инфраструктура с регионална значимост</t>
  </si>
  <si>
    <t>Цялостна реконструкция на второкласния път II-52 Никопол-Свищов и II-34 Никопол-Плевен</t>
  </si>
  <si>
    <t>Строителство на дунавски панорамен път с велоалея</t>
  </si>
  <si>
    <t>Ремонт и реконструкция на участъци от третокласната пътна мрежа</t>
  </si>
  <si>
    <t>Разширяване и модернизиране на пристанището</t>
  </si>
  <si>
    <t>Разширения на фериботния комплекс</t>
  </si>
  <si>
    <t>Разработване на програма за енергийна ефективност и възобновяеми енергийни източници</t>
  </si>
  <si>
    <t>Реализиране на програма за газификация на общински обекти</t>
  </si>
  <si>
    <t>Топлинно саниране на големите обществени сгради (задължително по Закона за енергийната ефективност)</t>
  </si>
  <si>
    <t>Изработване и приемане на общинска програма за обновяване на жилищата</t>
  </si>
  <si>
    <t>Подмяна на уличното осветление с енергоефективно</t>
  </si>
  <si>
    <t>Битова газификация</t>
  </si>
  <si>
    <t>Специфична цел 2: Обновяване и доизграждане на техническата инфраструктура, подобряваща жизнената среда</t>
  </si>
  <si>
    <t>Мярка 1. Създаване и прилагане на стратегически подход при управлението на техническата инфраструктура в общината</t>
  </si>
  <si>
    <t>Изработване на интегриран план за градско възстановяване и развитие на Никопол</t>
  </si>
  <si>
    <t>Рехабилитация на водоснабдителната мрежа и осигуряване на постоянно подаване на питейна вода</t>
  </si>
  <si>
    <t>Изграждане на съоръжения за предотвратяване на свлачищата в общината</t>
  </si>
  <si>
    <t>Рехабилитация на общинска пътна мрежа</t>
  </si>
  <si>
    <t>Рехабилитация на улици</t>
  </si>
  <si>
    <t>Мярка 2. Изграждане на канализационната мрежа и осигуряване пречистването на отпадъчните води чрез изграждане на ПСОВ и довеждаща инфраструктура</t>
  </si>
  <si>
    <t>Мярка 3. Подобряване на съобщителните връзки като качество и обхват на предлаганите услуги</t>
  </si>
  <si>
    <t>Подобряване на телекомуникационното обслужване в малките населени места</t>
  </si>
  <si>
    <t>Развитие на технологии и услуги, предоставяни чрез цифровизация на фиксирана телекомуникационна мрежа</t>
  </si>
  <si>
    <t>Приоритет № 4. Екологично развитие</t>
  </si>
  <si>
    <t>Специфична цел 1: Трайно подобряване на екологичното състояние на община Никопол</t>
  </si>
  <si>
    <t>Мярка 1. Екологичен мониторинг – изграждане на система за непрекъснато следене на замърсяването на въздуха, водата и почвата</t>
  </si>
  <si>
    <t>Мярка 2. Програмни мерки</t>
  </si>
  <si>
    <t>Общинска програма за опазване на околната среда</t>
  </si>
  <si>
    <t>Реализиране на проект „Подобряване качеството на питейната вода и намаляване вредното влияние на отпадните води в регион Никопол”</t>
  </si>
  <si>
    <t>Мярка 3. Технически и технологични мерки</t>
  </si>
  <si>
    <t>Депо за твърди отпадъци в община Никопол – разработване на инвестиционен проект, ПУП, ОВОС, строителни дейности за изграждане на депото</t>
  </si>
  <si>
    <t>Изграждане на крайдунавски паркове в селищата по брега на река Дунав</t>
  </si>
  <si>
    <t>Изграждане на площадки за разкомплектоване и временно съхранение на излезли от употреба МПС</t>
  </si>
  <si>
    <t>Въвеждане на системи за разделно събиране и оползотворяване на отпадъци от опаковки</t>
  </si>
  <si>
    <t>Премахване на нерегламентираните сметища в общината</t>
  </si>
  <si>
    <t>Внедряване на съвременна техника за сметосъбиране, сметоизвозване и специализирани съдове за отпадъци</t>
  </si>
  <si>
    <t>Полагане на грижи за складовете за пестициди и хербициди с оглед правилното им съхранение и обезвреждане</t>
  </si>
  <si>
    <t>Мярка 4. Партньорство с бизнеса и гражданското общество</t>
  </si>
  <si>
    <t>Повишаване на познанията, културата и съзнанието на децата и населението по въпросите на опазването на околната среда и устойчивото развитие</t>
  </si>
  <si>
    <t>Подобряване капацитета на стопанските сектори за управление на дейности, които въздействат върху околната среда, чрез масово прилагане на доброволни екологични схеми в индустриалния сектор – най-вече за амоняк от Р Румъния</t>
  </si>
  <si>
    <t>Привличане и повишаване участието на обществеността в процеса на вземане на решения и осигуряване на широк достъп до информация</t>
  </si>
  <si>
    <t>Приоритет № 5. Укрепване на административния капацитет и развитие на нови професионални умения</t>
  </si>
  <si>
    <t>Специфична цел 1: Укрепване на капацитета на общинската администрация и подобряване координацията в процеса на изпълнение на общинския план за развитие</t>
  </si>
  <si>
    <t>Мярка 1. Подобряване на взаимодействието между кмета на общината и общинския съвет чрез създаване на обединена общинска група за подкрепа на изпълнението на общинския план, която да включва:</t>
  </si>
  <si>
    <t>Организационна и технологична подготовка, наблюдение и оценка на реализацията на общинския план</t>
  </si>
  <si>
    <t>Информационно осигуряване на процесите на управление и функциониране на информационната система за управление на общината</t>
  </si>
  <si>
    <t>Изготвяне на регулярни доклади, справки и материали за изпълнението на плана и провеждане на политика на публичност и прозрачност по неговата реализация</t>
  </si>
  <si>
    <t>Мярка 2. Създаване на програма за обучение и развитие на умения в общинската администрация за подкрепа на местната икономическа активност и подобряване на социалния климат в общината</t>
  </si>
  <si>
    <t>Специфична цел 2: Подобряване на организацията и качеството на предоставяните от общината административни услуги</t>
  </si>
  <si>
    <t>Мярка 1. Предоставяне на комплексни административни услуги на гражданите и бизнеса и развитие на електронното управление</t>
  </si>
  <si>
    <t>Мярка 2. Развитие на общински информационен център в община Никопол</t>
  </si>
  <si>
    <t>Мярка 1. Създаване на цялостна система за партньорство между общината и заинтересованите страни при реализирането на общински политики</t>
  </si>
  <si>
    <t>Мярка 2. Обучение на участниците и местните партньори за подпомагане на процесите на партньорство и управление на съвместни програми</t>
  </si>
  <si>
    <t>Специфична цел 4: Създаване на програмен проектен капацитет</t>
  </si>
  <si>
    <t>Мярка 1.  Създаване на капацитет за ефективно планиране, програмиране, управление, контрол, наблюдение, оценка и подготовка за усвояване на средствата по структурните инструменти на ЕС, а така също от национални и местни източници</t>
  </si>
  <si>
    <t>Мярка 2. Развитие на нови подходи за насърчаване и насочване на регионалното и местното развитие</t>
  </si>
  <si>
    <t>Изграждане на ефикасна и усъвършенствана функционално-организационна структура на общината, която да води до управление, изградено на принципите на партньорството, отвореността и хоризонталната ориентация.</t>
  </si>
  <si>
    <t>Прилагане и ускорено въвеждане на широколентовите комуникации, уеб-ориентираните връзки и създаване на атрактивни сайтове за общината и сферата на конкретните интереси</t>
  </si>
  <si>
    <t>Развитие на засилен диалог и взаимоизгодна съвместна дейност с бизнес-общността, НПО и гражданите</t>
  </si>
  <si>
    <t>Общински бюджет</t>
  </si>
  <si>
    <t>Външно публично финансиранe</t>
  </si>
  <si>
    <t>Период    2014-2020</t>
  </si>
  <si>
    <t>Специфична цел 3:Оптимално използване на природните ресурси за развитие на селското стопанство</t>
  </si>
  <si>
    <t xml:space="preserve">Специфична цел 4:Подобряване на организацията и качеството на човешките ресурси в аграрния сектор </t>
  </si>
  <si>
    <t>Специфична цел 5:Подобряване на качеството и маркетинга на земеделските продукти</t>
  </si>
  <si>
    <t>Специфична цел 6:Разнообразяване на икономическите дейности и повишаване качеството на живот в селските райони</t>
  </si>
  <si>
    <t>Мярка 4. Оптимизиране на поливното земеделие</t>
  </si>
  <si>
    <t>Мярка 2. Подобряване на достъпа до земеделските стопанства и естетизиране на ландшафта</t>
  </si>
  <si>
    <t>Специфична цел 2:Повишаване  качеството на образованието</t>
  </si>
  <si>
    <t>Мярка 1.Обновяване на сградния фонд и оборудването на училищата</t>
  </si>
  <si>
    <t>Мярка 2. Включване на информационните и комуникационните технологии в училищата</t>
  </si>
  <si>
    <t>Специфична цел 1:Обновяване и доизграждане на техническата инфраструктура, стимулираща развитието на конкурентоспособна общинска икономика, респективно доходите на населението</t>
  </si>
  <si>
    <t>Стимулиране ползването на алтернативни/възобновяеми енергийни източници (масово информиране за предимствата и възможностите)</t>
  </si>
  <si>
    <t>Специфична цел 3:Засилване на партньорството и междуобщинското сътрудничество</t>
  </si>
  <si>
    <t xml:space="preserve">Фондове Фирми </t>
  </si>
  <si>
    <t xml:space="preserve">Приоритет № 1. Устойчив растеж и икономическо развитие </t>
  </si>
  <si>
    <t xml:space="preserve">Мярка 2. Изграждане на земеделско тържище и борса </t>
  </si>
  <si>
    <t>Превръшане на р. Осъм и поречието на р. Дунав в привлекателно място за екотуризъм</t>
  </si>
  <si>
    <t>Реконструкция на път Дебово-Българене</t>
  </si>
  <si>
    <t>Мярка 2. Енергийна ефективност</t>
  </si>
  <si>
    <t>Изграждане на ПСОВ в гр. Никопол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</si>
</sst>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21" borderId="14" xfId="0" applyFont="1" applyFill="1" applyBorder="1" applyAlignment="1">
      <alignment horizontal="justify" vertical="center" wrapText="1"/>
    </xf>
    <xf numFmtId="0" fontId="4" fillId="20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4" fillId="21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1" fillId="24" borderId="11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10" fontId="1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0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0" fontId="1" fillId="0" borderId="10" xfId="0" applyNumberFormat="1" applyFont="1" applyBorder="1" applyAlignment="1">
      <alignment horizontal="center" vertical="top" wrapText="1"/>
    </xf>
    <xf numFmtId="10" fontId="1" fillId="0" borderId="13" xfId="0" applyNumberFormat="1" applyFont="1" applyBorder="1" applyAlignment="1">
      <alignment horizontal="center" vertical="top" wrapText="1"/>
    </xf>
    <xf numFmtId="10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70" zoomScaleNormal="70" zoomScalePageLayoutView="0" workbookViewId="0" topLeftCell="A1">
      <selection activeCell="B162" sqref="B162"/>
    </sheetView>
  </sheetViews>
  <sheetFormatPr defaultColWidth="9.140625" defaultRowHeight="12.75"/>
  <cols>
    <col min="1" max="1" width="29.57421875" style="0" customWidth="1"/>
    <col min="2" max="2" width="11.57421875" style="34" customWidth="1"/>
    <col min="3" max="3" width="12.00390625" style="34" customWidth="1"/>
    <col min="6" max="6" width="11.140625" style="34" bestFit="1" customWidth="1"/>
    <col min="8" max="8" width="11.140625" style="34" bestFit="1" customWidth="1"/>
    <col min="9" max="9" width="10.140625" style="0" customWidth="1"/>
    <col min="14" max="14" width="11.140625" style="34" bestFit="1" customWidth="1"/>
    <col min="16" max="16" width="8.7109375" style="0" customWidth="1"/>
  </cols>
  <sheetData>
    <row r="1" spans="1:14" ht="39.75" customHeight="1" thickBot="1">
      <c r="A1" s="1" t="s">
        <v>188</v>
      </c>
      <c r="B1" s="28" t="s">
        <v>2</v>
      </c>
      <c r="C1" s="41" t="s">
        <v>0</v>
      </c>
      <c r="D1" s="42"/>
      <c r="E1" s="18"/>
      <c r="F1" s="43" t="s">
        <v>187</v>
      </c>
      <c r="G1" s="44"/>
      <c r="H1" s="44"/>
      <c r="I1" s="44"/>
      <c r="J1" s="44"/>
      <c r="K1" s="45"/>
      <c r="L1" s="41" t="s">
        <v>1</v>
      </c>
      <c r="M1" s="42"/>
      <c r="N1" s="27" t="s">
        <v>2</v>
      </c>
    </row>
    <row r="2" spans="1:14" ht="35.25" customHeight="1">
      <c r="A2" s="4" t="s">
        <v>3</v>
      </c>
      <c r="B2" s="46"/>
      <c r="C2" s="46" t="s">
        <v>186</v>
      </c>
      <c r="D2" s="49" t="s">
        <v>6</v>
      </c>
      <c r="E2" s="52" t="s">
        <v>7</v>
      </c>
      <c r="F2" s="46" t="s">
        <v>8</v>
      </c>
      <c r="G2" s="52" t="s">
        <v>7</v>
      </c>
      <c r="H2" s="46" t="s">
        <v>9</v>
      </c>
      <c r="I2" s="52" t="s">
        <v>7</v>
      </c>
      <c r="J2" s="49" t="s">
        <v>10</v>
      </c>
      <c r="K2" s="52" t="s">
        <v>7</v>
      </c>
      <c r="L2" s="49" t="s">
        <v>201</v>
      </c>
      <c r="M2" s="52" t="s">
        <v>7</v>
      </c>
      <c r="N2" s="46"/>
    </row>
    <row r="3" spans="1:14" ht="32.25" customHeight="1">
      <c r="A3" s="4" t="s">
        <v>4</v>
      </c>
      <c r="B3" s="47"/>
      <c r="C3" s="47"/>
      <c r="D3" s="50"/>
      <c r="E3" s="53"/>
      <c r="F3" s="47"/>
      <c r="G3" s="53"/>
      <c r="H3" s="47"/>
      <c r="I3" s="53"/>
      <c r="J3" s="50"/>
      <c r="K3" s="53"/>
      <c r="L3" s="50"/>
      <c r="M3" s="53"/>
      <c r="N3" s="47"/>
    </row>
    <row r="4" spans="1:14" ht="39.75" customHeight="1" thickBot="1">
      <c r="A4" s="2" t="s">
        <v>5</v>
      </c>
      <c r="B4" s="48"/>
      <c r="C4" s="48"/>
      <c r="D4" s="51"/>
      <c r="E4" s="54"/>
      <c r="F4" s="48"/>
      <c r="G4" s="54"/>
      <c r="H4" s="48"/>
      <c r="I4" s="54"/>
      <c r="J4" s="51"/>
      <c r="K4" s="54"/>
      <c r="L4" s="51"/>
      <c r="M4" s="54"/>
      <c r="N4" s="48"/>
    </row>
    <row r="5" spans="1:14" ht="62.25" customHeight="1" thickBot="1">
      <c r="A5" s="5" t="s">
        <v>202</v>
      </c>
      <c r="B5" s="35">
        <f>B6+B21+B43+B62+B67+B70+B76+B82</f>
        <v>25453</v>
      </c>
      <c r="C5" s="29">
        <f>B5*E5</f>
        <v>1272.65</v>
      </c>
      <c r="D5" s="22"/>
      <c r="E5" s="23">
        <v>0.05</v>
      </c>
      <c r="F5" s="29">
        <f>B5*G5</f>
        <v>3817.95</v>
      </c>
      <c r="G5" s="23">
        <v>0.15</v>
      </c>
      <c r="H5" s="29">
        <f>B5*I5</f>
        <v>20362.4</v>
      </c>
      <c r="I5" s="23">
        <v>0.8</v>
      </c>
      <c r="J5" s="22"/>
      <c r="K5" s="23"/>
      <c r="L5" s="22"/>
      <c r="M5" s="23"/>
      <c r="N5" s="29">
        <f>B5</f>
        <v>25453</v>
      </c>
    </row>
    <row r="6" spans="1:14" ht="108.75" customHeight="1" thickBot="1">
      <c r="A6" s="6" t="s">
        <v>11</v>
      </c>
      <c r="B6" s="36">
        <f>B7+B12+B15</f>
        <v>768</v>
      </c>
      <c r="C6" s="29">
        <f>B6*E6</f>
        <v>38.400000000000006</v>
      </c>
      <c r="D6" s="22"/>
      <c r="E6" s="23">
        <v>0.05</v>
      </c>
      <c r="F6" s="29">
        <f>B6*G6</f>
        <v>115.19999999999999</v>
      </c>
      <c r="G6" s="23">
        <v>0.15</v>
      </c>
      <c r="H6" s="29">
        <f>B6*I6</f>
        <v>614.4000000000001</v>
      </c>
      <c r="I6" s="23">
        <v>0.8</v>
      </c>
      <c r="J6" s="22"/>
      <c r="K6" s="23"/>
      <c r="L6" s="22"/>
      <c r="M6" s="23"/>
      <c r="N6" s="29">
        <f>B6</f>
        <v>768</v>
      </c>
    </row>
    <row r="7" spans="1:14" ht="83.25" customHeight="1" thickBot="1">
      <c r="A7" s="7" t="s">
        <v>12</v>
      </c>
      <c r="B7" s="37">
        <v>78</v>
      </c>
      <c r="C7" s="29">
        <f>B7*E7</f>
        <v>3.9000000000000004</v>
      </c>
      <c r="D7" s="22"/>
      <c r="E7" s="23">
        <v>0.05</v>
      </c>
      <c r="F7" s="29">
        <f>B7*G7</f>
        <v>11.7</v>
      </c>
      <c r="G7" s="23">
        <v>0.15</v>
      </c>
      <c r="H7" s="29">
        <f>B7*I7</f>
        <v>62.400000000000006</v>
      </c>
      <c r="I7" s="23">
        <v>0.8</v>
      </c>
      <c r="J7" s="22"/>
      <c r="K7" s="23"/>
      <c r="L7" s="22"/>
      <c r="M7" s="23"/>
      <c r="N7" s="29">
        <f>B7</f>
        <v>78</v>
      </c>
    </row>
    <row r="8" spans="1:14" ht="48" thickBot="1">
      <c r="A8" s="8" t="s">
        <v>13</v>
      </c>
      <c r="B8" s="38"/>
      <c r="C8" s="30"/>
      <c r="D8" s="19"/>
      <c r="E8" s="20"/>
      <c r="F8" s="30"/>
      <c r="G8" s="20"/>
      <c r="H8" s="30"/>
      <c r="I8" s="20"/>
      <c r="J8" s="19"/>
      <c r="K8" s="20"/>
      <c r="L8" s="19"/>
      <c r="M8" s="20"/>
      <c r="N8" s="30"/>
    </row>
    <row r="9" spans="1:14" ht="63.75" thickBot="1">
      <c r="A9" s="8" t="s">
        <v>14</v>
      </c>
      <c r="B9" s="38"/>
      <c r="C9" s="30"/>
      <c r="D9" s="19"/>
      <c r="E9" s="20"/>
      <c r="F9" s="30"/>
      <c r="G9" s="20"/>
      <c r="H9" s="30"/>
      <c r="I9" s="20"/>
      <c r="J9" s="19"/>
      <c r="K9" s="20"/>
      <c r="L9" s="19"/>
      <c r="M9" s="20"/>
      <c r="N9" s="30"/>
    </row>
    <row r="10" spans="1:14" ht="105.75" customHeight="1" thickBot="1">
      <c r="A10" s="8" t="s">
        <v>15</v>
      </c>
      <c r="B10" s="38"/>
      <c r="C10" s="30"/>
      <c r="D10" s="19"/>
      <c r="E10" s="20"/>
      <c r="F10" s="30"/>
      <c r="G10" s="20"/>
      <c r="H10" s="30"/>
      <c r="I10" s="20"/>
      <c r="J10" s="19"/>
      <c r="K10" s="20"/>
      <c r="L10" s="19"/>
      <c r="M10" s="20"/>
      <c r="N10" s="30"/>
    </row>
    <row r="11" spans="1:14" ht="63.75" thickBot="1">
      <c r="A11" s="8" t="s">
        <v>16</v>
      </c>
      <c r="B11" s="38"/>
      <c r="C11" s="30"/>
      <c r="D11" s="19"/>
      <c r="E11" s="20"/>
      <c r="F11" s="30"/>
      <c r="G11" s="20"/>
      <c r="H11" s="30"/>
      <c r="I11" s="20"/>
      <c r="J11" s="19"/>
      <c r="K11" s="20"/>
      <c r="L11" s="19"/>
      <c r="M11" s="20"/>
      <c r="N11" s="30"/>
    </row>
    <row r="12" spans="1:14" ht="75" customHeight="1" thickBot="1">
      <c r="A12" s="7" t="s">
        <v>17</v>
      </c>
      <c r="B12" s="39">
        <v>500</v>
      </c>
      <c r="C12" s="29">
        <f>B12*E12</f>
        <v>25</v>
      </c>
      <c r="D12" s="22"/>
      <c r="E12" s="23">
        <v>0.05</v>
      </c>
      <c r="F12" s="29">
        <f>B12*G12</f>
        <v>75</v>
      </c>
      <c r="G12" s="23">
        <v>0.15</v>
      </c>
      <c r="H12" s="29">
        <f>B12*I12</f>
        <v>400</v>
      </c>
      <c r="I12" s="23">
        <v>0.8</v>
      </c>
      <c r="J12" s="22"/>
      <c r="K12" s="23"/>
      <c r="L12" s="22"/>
      <c r="M12" s="23"/>
      <c r="N12" s="29">
        <f>B12</f>
        <v>500</v>
      </c>
    </row>
    <row r="13" spans="1:14" ht="101.25" customHeight="1" thickBot="1">
      <c r="A13" s="8" t="s">
        <v>18</v>
      </c>
      <c r="B13" s="38"/>
      <c r="C13" s="30"/>
      <c r="D13" s="19"/>
      <c r="E13" s="20"/>
      <c r="F13" s="30"/>
      <c r="G13" s="20"/>
      <c r="H13" s="30"/>
      <c r="I13" s="20"/>
      <c r="J13" s="19"/>
      <c r="K13" s="20"/>
      <c r="L13" s="19"/>
      <c r="M13" s="20"/>
      <c r="N13" s="30"/>
    </row>
    <row r="14" spans="1:14" ht="94.5" customHeight="1" thickBot="1">
      <c r="A14" s="8" t="s">
        <v>19</v>
      </c>
      <c r="B14" s="38"/>
      <c r="C14" s="30"/>
      <c r="D14" s="19"/>
      <c r="E14" s="20"/>
      <c r="F14" s="30"/>
      <c r="G14" s="20"/>
      <c r="H14" s="30"/>
      <c r="I14" s="20"/>
      <c r="J14" s="19"/>
      <c r="K14" s="20"/>
      <c r="L14" s="19"/>
      <c r="M14" s="20"/>
      <c r="N14" s="30"/>
    </row>
    <row r="15" spans="1:14" ht="100.5" customHeight="1" thickBot="1">
      <c r="A15" s="7" t="s">
        <v>20</v>
      </c>
      <c r="B15" s="39">
        <v>190</v>
      </c>
      <c r="C15" s="29">
        <f>B15*E15</f>
        <v>9.5</v>
      </c>
      <c r="D15" s="22"/>
      <c r="E15" s="23">
        <v>0.05</v>
      </c>
      <c r="F15" s="29">
        <f>B15*G15</f>
        <v>28.5</v>
      </c>
      <c r="G15" s="23">
        <v>0.15</v>
      </c>
      <c r="H15" s="29">
        <f>B15*I15</f>
        <v>152</v>
      </c>
      <c r="I15" s="23">
        <v>0.8</v>
      </c>
      <c r="J15" s="22"/>
      <c r="K15" s="23"/>
      <c r="L15" s="22"/>
      <c r="M15" s="23"/>
      <c r="N15" s="29">
        <f>B15</f>
        <v>190</v>
      </c>
    </row>
    <row r="16" spans="1:14" ht="90.75" customHeight="1" thickBot="1">
      <c r="A16" s="8" t="s">
        <v>21</v>
      </c>
      <c r="B16" s="38"/>
      <c r="C16" s="30"/>
      <c r="D16" s="19"/>
      <c r="E16" s="20"/>
      <c r="F16" s="30"/>
      <c r="G16" s="20"/>
      <c r="H16" s="30"/>
      <c r="I16" s="20"/>
      <c r="J16" s="19"/>
      <c r="K16" s="20"/>
      <c r="L16" s="19"/>
      <c r="M16" s="20"/>
      <c r="N16" s="30"/>
    </row>
    <row r="17" spans="1:14" ht="115.5" customHeight="1" thickBot="1">
      <c r="A17" s="8" t="s">
        <v>22</v>
      </c>
      <c r="B17" s="38"/>
      <c r="C17" s="30"/>
      <c r="D17" s="19"/>
      <c r="E17" s="20"/>
      <c r="F17" s="30"/>
      <c r="G17" s="20"/>
      <c r="H17" s="30"/>
      <c r="I17" s="20"/>
      <c r="J17" s="19"/>
      <c r="K17" s="20"/>
      <c r="L17" s="19"/>
      <c r="M17" s="20"/>
      <c r="N17" s="30"/>
    </row>
    <row r="18" spans="1:14" ht="48.75" customHeight="1" thickBot="1">
      <c r="A18" s="8" t="s">
        <v>23</v>
      </c>
      <c r="B18" s="38"/>
      <c r="C18" s="30"/>
      <c r="D18" s="19"/>
      <c r="E18" s="20"/>
      <c r="F18" s="30"/>
      <c r="G18" s="20"/>
      <c r="H18" s="30"/>
      <c r="I18" s="20"/>
      <c r="J18" s="19"/>
      <c r="K18" s="20"/>
      <c r="L18" s="19"/>
      <c r="M18" s="20"/>
      <c r="N18" s="30"/>
    </row>
    <row r="19" spans="1:14" ht="121.5" customHeight="1" thickBot="1">
      <c r="A19" s="8" t="s">
        <v>24</v>
      </c>
      <c r="B19" s="38"/>
      <c r="C19" s="30"/>
      <c r="D19" s="19"/>
      <c r="E19" s="20"/>
      <c r="F19" s="30"/>
      <c r="G19" s="20"/>
      <c r="H19" s="30"/>
      <c r="I19" s="20"/>
      <c r="J19" s="19"/>
      <c r="K19" s="20"/>
      <c r="L19" s="19"/>
      <c r="M19" s="20"/>
      <c r="N19" s="30"/>
    </row>
    <row r="20" spans="1:14" ht="73.5" customHeight="1" thickBot="1">
      <c r="A20" s="8" t="s">
        <v>25</v>
      </c>
      <c r="B20" s="38"/>
      <c r="C20" s="30"/>
      <c r="D20" s="19"/>
      <c r="E20" s="20"/>
      <c r="F20" s="30"/>
      <c r="G20" s="20"/>
      <c r="H20" s="30"/>
      <c r="I20" s="20"/>
      <c r="J20" s="19"/>
      <c r="K20" s="20"/>
      <c r="L20" s="19"/>
      <c r="M20" s="20"/>
      <c r="N20" s="30"/>
    </row>
    <row r="21" spans="1:14" ht="87.75" customHeight="1" thickBot="1">
      <c r="A21" s="9" t="s">
        <v>26</v>
      </c>
      <c r="B21" s="36">
        <f>B22+B27+B32+B37</f>
        <v>3010</v>
      </c>
      <c r="C21" s="29">
        <f>B21*E21</f>
        <v>150.5</v>
      </c>
      <c r="D21" s="22"/>
      <c r="E21" s="23">
        <v>0.05</v>
      </c>
      <c r="F21" s="29">
        <f>B21*G21</f>
        <v>451.5</v>
      </c>
      <c r="G21" s="23">
        <v>0.15</v>
      </c>
      <c r="H21" s="29">
        <f>B21*I21</f>
        <v>2408</v>
      </c>
      <c r="I21" s="23">
        <v>0.8</v>
      </c>
      <c r="J21" s="22"/>
      <c r="K21" s="23"/>
      <c r="L21" s="22"/>
      <c r="M21" s="23"/>
      <c r="N21" s="29">
        <f>B21</f>
        <v>3010</v>
      </c>
    </row>
    <row r="22" spans="1:14" ht="154.5" customHeight="1" thickBot="1">
      <c r="A22" s="7" t="s">
        <v>27</v>
      </c>
      <c r="B22" s="39">
        <v>350</v>
      </c>
      <c r="C22" s="29">
        <f>B22*E22</f>
        <v>17.5</v>
      </c>
      <c r="D22" s="22"/>
      <c r="E22" s="23">
        <v>0.05</v>
      </c>
      <c r="F22" s="29">
        <f>B22*G22</f>
        <v>52.5</v>
      </c>
      <c r="G22" s="23">
        <v>0.15</v>
      </c>
      <c r="H22" s="29">
        <f>B22*I22</f>
        <v>280</v>
      </c>
      <c r="I22" s="23">
        <v>0.8</v>
      </c>
      <c r="J22" s="22"/>
      <c r="K22" s="23"/>
      <c r="L22" s="22"/>
      <c r="M22" s="23"/>
      <c r="N22" s="29">
        <f>B22</f>
        <v>350</v>
      </c>
    </row>
    <row r="23" spans="1:14" ht="75.75" customHeight="1" thickBot="1">
      <c r="A23" s="8" t="s">
        <v>28</v>
      </c>
      <c r="B23" s="38"/>
      <c r="C23" s="31"/>
      <c r="D23" s="3"/>
      <c r="E23" s="15"/>
      <c r="F23" s="31"/>
      <c r="G23" s="15"/>
      <c r="H23" s="31"/>
      <c r="I23" s="15"/>
      <c r="J23" s="3"/>
      <c r="K23" s="15"/>
      <c r="L23" s="3"/>
      <c r="M23" s="15"/>
      <c r="N23" s="31"/>
    </row>
    <row r="24" spans="1:14" ht="96.75" customHeight="1" thickBot="1">
      <c r="A24" s="8" t="s">
        <v>29</v>
      </c>
      <c r="B24" s="38"/>
      <c r="C24" s="31"/>
      <c r="D24" s="3"/>
      <c r="E24" s="15"/>
      <c r="F24" s="31"/>
      <c r="G24" s="15"/>
      <c r="H24" s="31"/>
      <c r="I24" s="15"/>
      <c r="J24" s="3"/>
      <c r="K24" s="15"/>
      <c r="L24" s="3"/>
      <c r="M24" s="15"/>
      <c r="N24" s="31"/>
    </row>
    <row r="25" spans="1:14" ht="120" customHeight="1" thickBot="1">
      <c r="A25" s="8" t="s">
        <v>30</v>
      </c>
      <c r="B25" s="38"/>
      <c r="C25" s="31"/>
      <c r="D25" s="3"/>
      <c r="E25" s="15"/>
      <c r="F25" s="31"/>
      <c r="G25" s="15"/>
      <c r="H25" s="31"/>
      <c r="I25" s="15"/>
      <c r="J25" s="3"/>
      <c r="K25" s="15"/>
      <c r="L25" s="3"/>
      <c r="M25" s="15"/>
      <c r="N25" s="31"/>
    </row>
    <row r="26" spans="1:14" ht="78.75" customHeight="1" thickBot="1">
      <c r="A26" s="8" t="s">
        <v>31</v>
      </c>
      <c r="B26" s="38"/>
      <c r="C26" s="31"/>
      <c r="D26" s="3"/>
      <c r="E26" s="15"/>
      <c r="F26" s="31"/>
      <c r="G26" s="15"/>
      <c r="H26" s="31"/>
      <c r="I26" s="15"/>
      <c r="J26" s="3"/>
      <c r="K26" s="15"/>
      <c r="L26" s="3"/>
      <c r="M26" s="15"/>
      <c r="N26" s="31"/>
    </row>
    <row r="27" spans="1:14" ht="84.75" customHeight="1" thickBot="1">
      <c r="A27" s="7" t="s">
        <v>32</v>
      </c>
      <c r="B27" s="39">
        <v>1000</v>
      </c>
      <c r="C27" s="29">
        <f>B27*E27</f>
        <v>50</v>
      </c>
      <c r="D27" s="22"/>
      <c r="E27" s="23">
        <v>0.05</v>
      </c>
      <c r="F27" s="29">
        <f>B27*G27</f>
        <v>150</v>
      </c>
      <c r="G27" s="23">
        <v>0.15</v>
      </c>
      <c r="H27" s="29">
        <f>B27*I27</f>
        <v>800</v>
      </c>
      <c r="I27" s="23">
        <v>0.8</v>
      </c>
      <c r="J27" s="22"/>
      <c r="K27" s="23"/>
      <c r="L27" s="22"/>
      <c r="M27" s="23"/>
      <c r="N27" s="29">
        <f>B27</f>
        <v>1000</v>
      </c>
    </row>
    <row r="28" spans="1:14" ht="80.25" customHeight="1" thickBot="1">
      <c r="A28" s="8" t="s">
        <v>33</v>
      </c>
      <c r="B28" s="38"/>
      <c r="C28" s="30"/>
      <c r="D28" s="19"/>
      <c r="E28" s="20"/>
      <c r="F28" s="30"/>
      <c r="G28" s="20"/>
      <c r="H28" s="30"/>
      <c r="I28" s="20"/>
      <c r="J28" s="19"/>
      <c r="K28" s="20"/>
      <c r="L28" s="19"/>
      <c r="M28" s="20"/>
      <c r="N28" s="30"/>
    </row>
    <row r="29" spans="1:14" ht="60.75" customHeight="1" thickBot="1">
      <c r="A29" s="8" t="s">
        <v>34</v>
      </c>
      <c r="B29" s="38"/>
      <c r="C29" s="30"/>
      <c r="D29" s="19"/>
      <c r="E29" s="20"/>
      <c r="F29" s="30"/>
      <c r="G29" s="20"/>
      <c r="H29" s="30"/>
      <c r="I29" s="20"/>
      <c r="J29" s="19"/>
      <c r="K29" s="20"/>
      <c r="L29" s="19"/>
      <c r="M29" s="20"/>
      <c r="N29" s="30"/>
    </row>
    <row r="30" spans="1:14" ht="75.75" customHeight="1" thickBot="1">
      <c r="A30" s="8" t="s">
        <v>35</v>
      </c>
      <c r="B30" s="38"/>
      <c r="C30" s="30"/>
      <c r="D30" s="19"/>
      <c r="E30" s="20"/>
      <c r="F30" s="30"/>
      <c r="G30" s="20"/>
      <c r="H30" s="30"/>
      <c r="I30" s="20"/>
      <c r="J30" s="19"/>
      <c r="K30" s="20"/>
      <c r="L30" s="19"/>
      <c r="M30" s="20"/>
      <c r="N30" s="30"/>
    </row>
    <row r="31" spans="1:14" ht="71.25" customHeight="1" thickBot="1">
      <c r="A31" s="8" t="s">
        <v>36</v>
      </c>
      <c r="B31" s="38"/>
      <c r="C31" s="30"/>
      <c r="D31" s="19"/>
      <c r="E31" s="20"/>
      <c r="F31" s="30"/>
      <c r="G31" s="20"/>
      <c r="H31" s="30"/>
      <c r="I31" s="20"/>
      <c r="J31" s="19"/>
      <c r="K31" s="20"/>
      <c r="L31" s="19"/>
      <c r="M31" s="20"/>
      <c r="N31" s="30"/>
    </row>
    <row r="32" spans="1:14" ht="48" thickBot="1">
      <c r="A32" s="7" t="s">
        <v>37</v>
      </c>
      <c r="B32" s="39">
        <v>1190</v>
      </c>
      <c r="C32" s="29">
        <f>B32*E32</f>
        <v>59.5</v>
      </c>
      <c r="D32" s="22"/>
      <c r="E32" s="23">
        <v>0.05</v>
      </c>
      <c r="F32" s="29">
        <f>B32*G32</f>
        <v>178.5</v>
      </c>
      <c r="G32" s="23">
        <v>0.15</v>
      </c>
      <c r="H32" s="29">
        <f>B32*I32</f>
        <v>952</v>
      </c>
      <c r="I32" s="23">
        <v>0.8</v>
      </c>
      <c r="J32" s="22"/>
      <c r="K32" s="23"/>
      <c r="L32" s="22"/>
      <c r="M32" s="23"/>
      <c r="N32" s="29">
        <f>B32</f>
        <v>1190</v>
      </c>
    </row>
    <row r="33" spans="1:14" ht="60" customHeight="1" thickBot="1">
      <c r="A33" s="8" t="s">
        <v>38</v>
      </c>
      <c r="B33" s="38"/>
      <c r="C33" s="30"/>
      <c r="D33" s="19"/>
      <c r="E33" s="20"/>
      <c r="F33" s="30"/>
      <c r="G33" s="20"/>
      <c r="H33" s="30"/>
      <c r="I33" s="20"/>
      <c r="J33" s="19"/>
      <c r="K33" s="20"/>
      <c r="L33" s="19"/>
      <c r="M33" s="20"/>
      <c r="N33" s="30"/>
    </row>
    <row r="34" spans="1:14" ht="87" customHeight="1" thickBot="1">
      <c r="A34" s="8" t="s">
        <v>39</v>
      </c>
      <c r="B34" s="38"/>
      <c r="C34" s="30"/>
      <c r="D34" s="19"/>
      <c r="E34" s="20"/>
      <c r="F34" s="30"/>
      <c r="G34" s="20"/>
      <c r="H34" s="30"/>
      <c r="I34" s="20"/>
      <c r="J34" s="19"/>
      <c r="K34" s="20"/>
      <c r="L34" s="19"/>
      <c r="M34" s="20"/>
      <c r="N34" s="30"/>
    </row>
    <row r="35" spans="1:14" ht="52.5" customHeight="1" thickBot="1">
      <c r="A35" s="8" t="s">
        <v>40</v>
      </c>
      <c r="B35" s="38"/>
      <c r="C35" s="30"/>
      <c r="D35" s="19"/>
      <c r="E35" s="20"/>
      <c r="F35" s="30"/>
      <c r="G35" s="20"/>
      <c r="H35" s="30"/>
      <c r="I35" s="20"/>
      <c r="J35" s="19"/>
      <c r="K35" s="20"/>
      <c r="L35" s="19"/>
      <c r="M35" s="20"/>
      <c r="N35" s="30"/>
    </row>
    <row r="36" spans="1:14" ht="63" customHeight="1" thickBot="1">
      <c r="A36" s="8" t="s">
        <v>41</v>
      </c>
      <c r="B36" s="38"/>
      <c r="C36" s="30"/>
      <c r="D36" s="19"/>
      <c r="E36" s="20"/>
      <c r="F36" s="30"/>
      <c r="G36" s="20"/>
      <c r="H36" s="30"/>
      <c r="I36" s="20"/>
      <c r="J36" s="19"/>
      <c r="K36" s="20"/>
      <c r="L36" s="19"/>
      <c r="M36" s="20"/>
      <c r="N36" s="30"/>
    </row>
    <row r="37" spans="1:14" ht="81" customHeight="1" thickBot="1">
      <c r="A37" s="7" t="s">
        <v>42</v>
      </c>
      <c r="B37" s="39">
        <v>470</v>
      </c>
      <c r="C37" s="29">
        <f>B37*E37</f>
        <v>23.5</v>
      </c>
      <c r="D37" s="22"/>
      <c r="E37" s="23">
        <v>0.05</v>
      </c>
      <c r="F37" s="29">
        <f>B37*G37</f>
        <v>70.5</v>
      </c>
      <c r="G37" s="23">
        <v>0.15</v>
      </c>
      <c r="H37" s="29">
        <f>B37*I37</f>
        <v>376</v>
      </c>
      <c r="I37" s="23">
        <v>0.8</v>
      </c>
      <c r="J37" s="22"/>
      <c r="K37" s="23"/>
      <c r="L37" s="22"/>
      <c r="M37" s="23"/>
      <c r="N37" s="29">
        <f>B37</f>
        <v>470</v>
      </c>
    </row>
    <row r="38" spans="1:14" ht="59.25" customHeight="1" thickBot="1">
      <c r="A38" s="8" t="s">
        <v>43</v>
      </c>
      <c r="B38" s="38"/>
      <c r="C38" s="30"/>
      <c r="D38" s="19"/>
      <c r="E38" s="20"/>
      <c r="F38" s="30"/>
      <c r="G38" s="20"/>
      <c r="H38" s="30"/>
      <c r="I38" s="20"/>
      <c r="J38" s="19"/>
      <c r="K38" s="20"/>
      <c r="L38" s="19"/>
      <c r="M38" s="20"/>
      <c r="N38" s="30"/>
    </row>
    <row r="39" spans="1:14" ht="87.75" customHeight="1" thickBot="1">
      <c r="A39" s="8" t="s">
        <v>44</v>
      </c>
      <c r="B39" s="38"/>
      <c r="C39" s="30"/>
      <c r="D39" s="19"/>
      <c r="E39" s="20"/>
      <c r="F39" s="30"/>
      <c r="G39" s="20"/>
      <c r="H39" s="30"/>
      <c r="I39" s="20"/>
      <c r="J39" s="19"/>
      <c r="K39" s="20"/>
      <c r="L39" s="19"/>
      <c r="M39" s="20"/>
      <c r="N39" s="30"/>
    </row>
    <row r="40" spans="1:14" ht="69" customHeight="1" thickBot="1">
      <c r="A40" s="8" t="s">
        <v>45</v>
      </c>
      <c r="B40" s="38"/>
      <c r="C40" s="30"/>
      <c r="D40" s="19"/>
      <c r="E40" s="20"/>
      <c r="F40" s="30"/>
      <c r="G40" s="20"/>
      <c r="H40" s="30"/>
      <c r="I40" s="20"/>
      <c r="J40" s="19"/>
      <c r="K40" s="20"/>
      <c r="L40" s="19"/>
      <c r="M40" s="20"/>
      <c r="N40" s="30"/>
    </row>
    <row r="41" spans="1:14" ht="105.75" customHeight="1" thickBot="1">
      <c r="A41" s="8" t="s">
        <v>46</v>
      </c>
      <c r="B41" s="38"/>
      <c r="C41" s="30"/>
      <c r="D41" s="19"/>
      <c r="E41" s="20"/>
      <c r="F41" s="30"/>
      <c r="G41" s="20"/>
      <c r="H41" s="30"/>
      <c r="I41" s="20"/>
      <c r="J41" s="19"/>
      <c r="K41" s="20"/>
      <c r="L41" s="19"/>
      <c r="M41" s="20"/>
      <c r="N41" s="30"/>
    </row>
    <row r="42" spans="1:14" ht="130.5" customHeight="1" thickBot="1">
      <c r="A42" s="8" t="s">
        <v>47</v>
      </c>
      <c r="B42" s="38"/>
      <c r="C42" s="30"/>
      <c r="D42" s="19"/>
      <c r="E42" s="20"/>
      <c r="F42" s="30"/>
      <c r="G42" s="20"/>
      <c r="H42" s="30"/>
      <c r="I42" s="20"/>
      <c r="J42" s="19"/>
      <c r="K42" s="20"/>
      <c r="L42" s="19"/>
      <c r="M42" s="20"/>
      <c r="N42" s="30"/>
    </row>
    <row r="43" spans="1:14" ht="97.5" customHeight="1" thickBot="1">
      <c r="A43" s="9" t="s">
        <v>189</v>
      </c>
      <c r="B43" s="39">
        <f>B44+B49+B52+B56+B61</f>
        <v>14730</v>
      </c>
      <c r="C43" s="29">
        <f>B43*E43</f>
        <v>736.5</v>
      </c>
      <c r="D43" s="22"/>
      <c r="E43" s="23">
        <v>0.05</v>
      </c>
      <c r="F43" s="29">
        <f>B43*G43</f>
        <v>2209.5</v>
      </c>
      <c r="G43" s="23">
        <v>0.15</v>
      </c>
      <c r="H43" s="29">
        <f>B43*I43</f>
        <v>11784</v>
      </c>
      <c r="I43" s="23">
        <v>0.8</v>
      </c>
      <c r="J43" s="22"/>
      <c r="K43" s="23"/>
      <c r="L43" s="22"/>
      <c r="M43" s="23"/>
      <c r="N43" s="29">
        <f>B43</f>
        <v>14730</v>
      </c>
    </row>
    <row r="44" spans="1:14" ht="69.75" customHeight="1" thickBot="1">
      <c r="A44" s="7" t="s">
        <v>48</v>
      </c>
      <c r="B44" s="39">
        <v>300</v>
      </c>
      <c r="C44" s="29">
        <f>B44*E44</f>
        <v>15</v>
      </c>
      <c r="D44" s="22"/>
      <c r="E44" s="23">
        <v>0.05</v>
      </c>
      <c r="F44" s="29">
        <f>B44*G44</f>
        <v>45</v>
      </c>
      <c r="G44" s="23">
        <v>0.15</v>
      </c>
      <c r="H44" s="29">
        <f>B44*I44</f>
        <v>240</v>
      </c>
      <c r="I44" s="23">
        <v>0.8</v>
      </c>
      <c r="J44" s="22"/>
      <c r="K44" s="23"/>
      <c r="L44" s="22"/>
      <c r="M44" s="23"/>
      <c r="N44" s="29">
        <f>B44</f>
        <v>300</v>
      </c>
    </row>
    <row r="45" spans="1:14" ht="86.25" customHeight="1" thickBot="1">
      <c r="A45" s="8" t="s">
        <v>49</v>
      </c>
      <c r="B45" s="38"/>
      <c r="C45" s="30"/>
      <c r="D45" s="19"/>
      <c r="E45" s="20"/>
      <c r="F45" s="30"/>
      <c r="G45" s="20"/>
      <c r="H45" s="30"/>
      <c r="I45" s="20"/>
      <c r="J45" s="19"/>
      <c r="K45" s="20"/>
      <c r="L45" s="19"/>
      <c r="M45" s="20"/>
      <c r="N45" s="30"/>
    </row>
    <row r="46" spans="1:14" ht="82.5" customHeight="1" thickBot="1">
      <c r="A46" s="8" t="s">
        <v>50</v>
      </c>
      <c r="B46" s="38"/>
      <c r="C46" s="30"/>
      <c r="D46" s="19"/>
      <c r="E46" s="20"/>
      <c r="F46" s="30"/>
      <c r="G46" s="20"/>
      <c r="H46" s="30"/>
      <c r="I46" s="20"/>
      <c r="J46" s="19"/>
      <c r="K46" s="20"/>
      <c r="L46" s="19"/>
      <c r="M46" s="20"/>
      <c r="N46" s="30"/>
    </row>
    <row r="47" spans="1:14" ht="82.5" customHeight="1" thickBot="1">
      <c r="A47" s="8" t="s">
        <v>51</v>
      </c>
      <c r="B47" s="38"/>
      <c r="C47" s="30"/>
      <c r="D47" s="19"/>
      <c r="E47" s="20"/>
      <c r="F47" s="30"/>
      <c r="G47" s="20"/>
      <c r="H47" s="30"/>
      <c r="I47" s="20"/>
      <c r="J47" s="19"/>
      <c r="K47" s="20"/>
      <c r="L47" s="19"/>
      <c r="M47" s="20"/>
      <c r="N47" s="30"/>
    </row>
    <row r="48" spans="1:14" ht="60" customHeight="1" thickBot="1">
      <c r="A48" s="8" t="s">
        <v>52</v>
      </c>
      <c r="B48" s="38"/>
      <c r="C48" s="30"/>
      <c r="D48" s="19"/>
      <c r="E48" s="20"/>
      <c r="F48" s="30"/>
      <c r="G48" s="20"/>
      <c r="H48" s="30"/>
      <c r="I48" s="20"/>
      <c r="J48" s="19"/>
      <c r="K48" s="20"/>
      <c r="L48" s="19"/>
      <c r="M48" s="20"/>
      <c r="N48" s="30"/>
    </row>
    <row r="49" spans="1:14" ht="102" customHeight="1" thickBot="1">
      <c r="A49" s="7" t="s">
        <v>194</v>
      </c>
      <c r="B49" s="39">
        <v>200</v>
      </c>
      <c r="C49" s="29">
        <f>B49*E49</f>
        <v>10</v>
      </c>
      <c r="D49" s="22"/>
      <c r="E49" s="23">
        <v>0.05</v>
      </c>
      <c r="F49" s="29">
        <f>B49*G49</f>
        <v>30</v>
      </c>
      <c r="G49" s="23">
        <v>0.15</v>
      </c>
      <c r="H49" s="29">
        <f>B49*I49</f>
        <v>160</v>
      </c>
      <c r="I49" s="23">
        <v>0.8</v>
      </c>
      <c r="J49" s="22"/>
      <c r="K49" s="23"/>
      <c r="L49" s="22"/>
      <c r="M49" s="23"/>
      <c r="N49" s="29">
        <f>B49</f>
        <v>200</v>
      </c>
    </row>
    <row r="50" spans="1:14" ht="79.5" customHeight="1" thickBot="1">
      <c r="A50" s="14" t="s">
        <v>53</v>
      </c>
      <c r="B50" s="38"/>
      <c r="C50" s="31"/>
      <c r="D50" s="3"/>
      <c r="E50" s="15"/>
      <c r="F50" s="31"/>
      <c r="G50" s="15"/>
      <c r="H50" s="31"/>
      <c r="I50" s="15"/>
      <c r="J50" s="3"/>
      <c r="K50" s="15"/>
      <c r="L50" s="3"/>
      <c r="M50" s="15"/>
      <c r="N50" s="31"/>
    </row>
    <row r="51" spans="1:14" ht="63" customHeight="1" thickBot="1">
      <c r="A51" s="14" t="s">
        <v>54</v>
      </c>
      <c r="B51" s="38"/>
      <c r="C51" s="31"/>
      <c r="D51" s="3"/>
      <c r="E51" s="15"/>
      <c r="F51" s="31"/>
      <c r="G51" s="15"/>
      <c r="H51" s="31"/>
      <c r="I51" s="15"/>
      <c r="J51" s="3"/>
      <c r="K51" s="15"/>
      <c r="L51" s="3"/>
      <c r="M51" s="15"/>
      <c r="N51" s="31"/>
    </row>
    <row r="52" spans="1:14" ht="79.5" customHeight="1" thickBot="1">
      <c r="A52" s="7" t="s">
        <v>55</v>
      </c>
      <c r="B52" s="39">
        <v>10000</v>
      </c>
      <c r="C52" s="29">
        <f>B52*E52</f>
        <v>500</v>
      </c>
      <c r="D52" s="22"/>
      <c r="E52" s="23">
        <v>0.05</v>
      </c>
      <c r="F52" s="29">
        <f>B52*G52</f>
        <v>1500</v>
      </c>
      <c r="G52" s="23">
        <v>0.15</v>
      </c>
      <c r="H52" s="29">
        <f>B52*I52</f>
        <v>8000</v>
      </c>
      <c r="I52" s="23">
        <v>0.8</v>
      </c>
      <c r="J52" s="22"/>
      <c r="K52" s="23"/>
      <c r="L52" s="22"/>
      <c r="M52" s="23"/>
      <c r="N52" s="29">
        <f>B52</f>
        <v>10000</v>
      </c>
    </row>
    <row r="53" spans="1:14" ht="73.5" customHeight="1" thickBot="1">
      <c r="A53" s="8" t="s">
        <v>56</v>
      </c>
      <c r="B53" s="38"/>
      <c r="C53" s="30"/>
      <c r="D53" s="19"/>
      <c r="E53" s="20"/>
      <c r="F53" s="30"/>
      <c r="G53" s="20"/>
      <c r="H53" s="30"/>
      <c r="I53" s="20"/>
      <c r="J53" s="19"/>
      <c r="K53" s="20"/>
      <c r="L53" s="19"/>
      <c r="M53" s="20"/>
      <c r="N53" s="30"/>
    </row>
    <row r="54" spans="1:14" ht="72" customHeight="1" thickBot="1">
      <c r="A54" s="8" t="s">
        <v>57</v>
      </c>
      <c r="B54" s="38"/>
      <c r="C54" s="30"/>
      <c r="D54" s="19"/>
      <c r="E54" s="20"/>
      <c r="F54" s="30"/>
      <c r="G54" s="20"/>
      <c r="H54" s="30"/>
      <c r="I54" s="20"/>
      <c r="J54" s="19"/>
      <c r="K54" s="20"/>
      <c r="L54" s="19"/>
      <c r="M54" s="20"/>
      <c r="N54" s="30"/>
    </row>
    <row r="55" spans="1:14" ht="68.25" customHeight="1" thickBot="1">
      <c r="A55" s="8" t="s">
        <v>58</v>
      </c>
      <c r="B55" s="38"/>
      <c r="C55" s="30"/>
      <c r="D55" s="19"/>
      <c r="E55" s="20"/>
      <c r="F55" s="30"/>
      <c r="G55" s="20"/>
      <c r="H55" s="30"/>
      <c r="I55" s="20"/>
      <c r="J55" s="19"/>
      <c r="K55" s="20"/>
      <c r="L55" s="19"/>
      <c r="M55" s="20"/>
      <c r="N55" s="30"/>
    </row>
    <row r="56" spans="1:14" ht="79.5" customHeight="1" thickBot="1">
      <c r="A56" s="7" t="s">
        <v>193</v>
      </c>
      <c r="B56" s="39">
        <v>2130</v>
      </c>
      <c r="C56" s="29">
        <f>B56*E56</f>
        <v>106.5</v>
      </c>
      <c r="D56" s="22"/>
      <c r="E56" s="23">
        <v>0.05</v>
      </c>
      <c r="F56" s="29">
        <f>B56*G56</f>
        <v>319.5</v>
      </c>
      <c r="G56" s="23">
        <v>0.15</v>
      </c>
      <c r="H56" s="29">
        <f>B56*I56</f>
        <v>1704</v>
      </c>
      <c r="I56" s="23">
        <v>0.8</v>
      </c>
      <c r="J56" s="22"/>
      <c r="K56" s="23"/>
      <c r="L56" s="22"/>
      <c r="M56" s="23"/>
      <c r="N56" s="29">
        <f>B56</f>
        <v>2130</v>
      </c>
    </row>
    <row r="57" spans="1:14" ht="100.5" customHeight="1" thickBot="1">
      <c r="A57" s="8" t="s">
        <v>59</v>
      </c>
      <c r="B57" s="38"/>
      <c r="C57" s="30"/>
      <c r="D57" s="19"/>
      <c r="E57" s="20"/>
      <c r="F57" s="30"/>
      <c r="G57" s="20"/>
      <c r="H57" s="30"/>
      <c r="I57" s="20"/>
      <c r="J57" s="19"/>
      <c r="K57" s="20"/>
      <c r="L57" s="19"/>
      <c r="M57" s="20"/>
      <c r="N57" s="30"/>
    </row>
    <row r="58" spans="1:14" ht="103.5" customHeight="1" thickBot="1">
      <c r="A58" s="8" t="s">
        <v>60</v>
      </c>
      <c r="B58" s="38"/>
      <c r="C58" s="30"/>
      <c r="D58" s="19"/>
      <c r="E58" s="20"/>
      <c r="F58" s="30"/>
      <c r="G58" s="20"/>
      <c r="H58" s="30"/>
      <c r="I58" s="20"/>
      <c r="J58" s="19"/>
      <c r="K58" s="20"/>
      <c r="L58" s="19"/>
      <c r="M58" s="20"/>
      <c r="N58" s="30"/>
    </row>
    <row r="59" spans="1:14" ht="107.25" customHeight="1" thickBot="1">
      <c r="A59" s="8" t="s">
        <v>61</v>
      </c>
      <c r="B59" s="38"/>
      <c r="C59" s="30"/>
      <c r="D59" s="19"/>
      <c r="E59" s="20"/>
      <c r="F59" s="30"/>
      <c r="G59" s="20"/>
      <c r="H59" s="30"/>
      <c r="I59" s="20"/>
      <c r="J59" s="19"/>
      <c r="K59" s="20"/>
      <c r="L59" s="19"/>
      <c r="M59" s="20"/>
      <c r="N59" s="30"/>
    </row>
    <row r="60" spans="1:14" ht="66.75" customHeight="1" thickBot="1">
      <c r="A60" s="8" t="s">
        <v>62</v>
      </c>
      <c r="B60" s="40"/>
      <c r="C60" s="30"/>
      <c r="D60" s="19"/>
      <c r="E60" s="20"/>
      <c r="F60" s="30"/>
      <c r="G60" s="20"/>
      <c r="H60" s="30"/>
      <c r="I60" s="20"/>
      <c r="J60" s="19"/>
      <c r="K60" s="20"/>
      <c r="L60" s="19"/>
      <c r="M60" s="20"/>
      <c r="N60" s="30"/>
    </row>
    <row r="61" spans="1:14" ht="72.75" customHeight="1" thickBot="1">
      <c r="A61" s="7" t="s">
        <v>63</v>
      </c>
      <c r="B61" s="39">
        <v>2100</v>
      </c>
      <c r="C61" s="29">
        <f>B61*E61</f>
        <v>105</v>
      </c>
      <c r="D61" s="22"/>
      <c r="E61" s="23">
        <v>0.05</v>
      </c>
      <c r="F61" s="29">
        <f>B61*G61</f>
        <v>315</v>
      </c>
      <c r="G61" s="23">
        <v>0.15</v>
      </c>
      <c r="H61" s="29">
        <f>B61*I61</f>
        <v>1680</v>
      </c>
      <c r="I61" s="23">
        <v>0.8</v>
      </c>
      <c r="J61" s="22"/>
      <c r="K61" s="23"/>
      <c r="L61" s="22"/>
      <c r="M61" s="23"/>
      <c r="N61" s="29">
        <f>B61</f>
        <v>2100</v>
      </c>
    </row>
    <row r="62" spans="1:14" ht="124.5" customHeight="1" thickBot="1">
      <c r="A62" s="9" t="s">
        <v>190</v>
      </c>
      <c r="B62" s="39">
        <f>B63+B64</f>
        <v>750</v>
      </c>
      <c r="C62" s="29">
        <f>B62*E62</f>
        <v>37.5</v>
      </c>
      <c r="D62" s="22"/>
      <c r="E62" s="23">
        <v>0.05</v>
      </c>
      <c r="F62" s="29">
        <f>B62*G62</f>
        <v>112.5</v>
      </c>
      <c r="G62" s="23">
        <v>0.15</v>
      </c>
      <c r="H62" s="29">
        <f>B62*I62</f>
        <v>600</v>
      </c>
      <c r="I62" s="23">
        <v>0.8</v>
      </c>
      <c r="J62" s="22"/>
      <c r="K62" s="23"/>
      <c r="L62" s="22"/>
      <c r="M62" s="23"/>
      <c r="N62" s="29">
        <f>B62</f>
        <v>750</v>
      </c>
    </row>
    <row r="63" spans="1:14" ht="126" customHeight="1" thickBot="1">
      <c r="A63" s="7" t="s">
        <v>64</v>
      </c>
      <c r="B63" s="39">
        <v>100</v>
      </c>
      <c r="C63" s="29">
        <f>B63*E63</f>
        <v>5</v>
      </c>
      <c r="D63" s="22"/>
      <c r="E63" s="23">
        <v>0.05</v>
      </c>
      <c r="F63" s="29">
        <f>B63*G63</f>
        <v>15</v>
      </c>
      <c r="G63" s="23">
        <v>0.15</v>
      </c>
      <c r="H63" s="29">
        <f>B63*I63</f>
        <v>80</v>
      </c>
      <c r="I63" s="23">
        <v>0.8</v>
      </c>
      <c r="J63" s="22"/>
      <c r="K63" s="23"/>
      <c r="L63" s="22"/>
      <c r="M63" s="23"/>
      <c r="N63" s="29">
        <f>B63</f>
        <v>100</v>
      </c>
    </row>
    <row r="64" spans="1:14" ht="129.75" customHeight="1" thickBot="1">
      <c r="A64" s="7" t="s">
        <v>65</v>
      </c>
      <c r="B64" s="39">
        <v>650</v>
      </c>
      <c r="C64" s="29">
        <f>B64*E64</f>
        <v>32.5</v>
      </c>
      <c r="D64" s="22"/>
      <c r="E64" s="23">
        <v>0.05</v>
      </c>
      <c r="F64" s="29">
        <f>B64*G64</f>
        <v>97.5</v>
      </c>
      <c r="G64" s="23">
        <v>0.15</v>
      </c>
      <c r="H64" s="29">
        <f>B64*I64</f>
        <v>520</v>
      </c>
      <c r="I64" s="23">
        <v>0.8</v>
      </c>
      <c r="J64" s="22"/>
      <c r="K64" s="23"/>
      <c r="L64" s="22"/>
      <c r="M64" s="23"/>
      <c r="N64" s="29">
        <f>B64</f>
        <v>650</v>
      </c>
    </row>
    <row r="65" spans="1:14" ht="78.75" customHeight="1" thickBot="1">
      <c r="A65" s="8" t="s">
        <v>66</v>
      </c>
      <c r="B65" s="40"/>
      <c r="C65" s="31"/>
      <c r="D65" s="3"/>
      <c r="E65" s="15"/>
      <c r="F65" s="31"/>
      <c r="G65" s="15"/>
      <c r="H65" s="31"/>
      <c r="I65" s="15"/>
      <c r="J65" s="3"/>
      <c r="K65" s="15"/>
      <c r="L65" s="3"/>
      <c r="M65" s="15"/>
      <c r="N65" s="31"/>
    </row>
    <row r="66" spans="1:14" ht="32.25" customHeight="1" thickBot="1">
      <c r="A66" s="8" t="s">
        <v>67</v>
      </c>
      <c r="B66" s="38"/>
      <c r="C66" s="31"/>
      <c r="D66" s="3"/>
      <c r="E66" s="15"/>
      <c r="F66" s="31"/>
      <c r="G66" s="15"/>
      <c r="H66" s="31"/>
      <c r="I66" s="15"/>
      <c r="J66" s="3"/>
      <c r="K66" s="15"/>
      <c r="L66" s="3"/>
      <c r="M66" s="15"/>
      <c r="N66" s="31"/>
    </row>
    <row r="67" spans="1:14" ht="84" customHeight="1" thickBot="1">
      <c r="A67" s="9" t="s">
        <v>191</v>
      </c>
      <c r="B67" s="36">
        <f>B68+B69</f>
        <v>1000</v>
      </c>
      <c r="C67" s="29">
        <f>B67*E67</f>
        <v>50</v>
      </c>
      <c r="D67" s="22"/>
      <c r="E67" s="23">
        <v>0.05</v>
      </c>
      <c r="F67" s="29">
        <f>B67*G67</f>
        <v>150</v>
      </c>
      <c r="G67" s="23">
        <v>0.15</v>
      </c>
      <c r="H67" s="29">
        <f>B67*I67</f>
        <v>800</v>
      </c>
      <c r="I67" s="23">
        <v>0.8</v>
      </c>
      <c r="J67" s="22"/>
      <c r="K67" s="23"/>
      <c r="L67" s="22"/>
      <c r="M67" s="23"/>
      <c r="N67" s="29">
        <f>B67</f>
        <v>1000</v>
      </c>
    </row>
    <row r="68" spans="1:14" ht="117" customHeight="1" thickBot="1">
      <c r="A68" s="7" t="s">
        <v>68</v>
      </c>
      <c r="B68" s="39">
        <v>500</v>
      </c>
      <c r="C68" s="29">
        <f>B68*E68</f>
        <v>25</v>
      </c>
      <c r="D68" s="22"/>
      <c r="E68" s="23">
        <v>0.05</v>
      </c>
      <c r="F68" s="29">
        <f>B68*G68</f>
        <v>75</v>
      </c>
      <c r="G68" s="23">
        <v>0.15</v>
      </c>
      <c r="H68" s="29">
        <f>B68*I68</f>
        <v>400</v>
      </c>
      <c r="I68" s="23">
        <v>0.8</v>
      </c>
      <c r="J68" s="22"/>
      <c r="K68" s="23"/>
      <c r="L68" s="22"/>
      <c r="M68" s="23"/>
      <c r="N68" s="29">
        <f>B68</f>
        <v>500</v>
      </c>
    </row>
    <row r="69" spans="1:14" ht="68.25" customHeight="1" thickBot="1">
      <c r="A69" s="7" t="s">
        <v>203</v>
      </c>
      <c r="B69" s="39">
        <v>500</v>
      </c>
      <c r="C69" s="29">
        <f>B69*E69</f>
        <v>25</v>
      </c>
      <c r="D69" s="22"/>
      <c r="E69" s="23">
        <v>0.05</v>
      </c>
      <c r="F69" s="29">
        <f>B69*G69</f>
        <v>75</v>
      </c>
      <c r="G69" s="23">
        <v>0.15</v>
      </c>
      <c r="H69" s="29">
        <f>B69*I69</f>
        <v>400</v>
      </c>
      <c r="I69" s="23">
        <v>0.8</v>
      </c>
      <c r="J69" s="22"/>
      <c r="K69" s="23"/>
      <c r="L69" s="22"/>
      <c r="M69" s="23"/>
      <c r="N69" s="29">
        <f>B69</f>
        <v>500</v>
      </c>
    </row>
    <row r="70" spans="1:14" ht="167.25" customHeight="1" thickBot="1">
      <c r="A70" s="9" t="s">
        <v>192</v>
      </c>
      <c r="B70" s="39">
        <f>B71+B73+B74</f>
        <v>650</v>
      </c>
      <c r="C70" s="29">
        <f>B70*E70</f>
        <v>32.5</v>
      </c>
      <c r="D70" s="22"/>
      <c r="E70" s="23">
        <v>0.05</v>
      </c>
      <c r="F70" s="29">
        <f>B70*G70</f>
        <v>97.5</v>
      </c>
      <c r="G70" s="23">
        <v>0.15</v>
      </c>
      <c r="H70" s="29">
        <f>B70*I70</f>
        <v>520</v>
      </c>
      <c r="I70" s="23">
        <v>0.8</v>
      </c>
      <c r="J70" s="22"/>
      <c r="K70" s="23"/>
      <c r="L70" s="22"/>
      <c r="M70" s="23"/>
      <c r="N70" s="29">
        <f>B70</f>
        <v>650</v>
      </c>
    </row>
    <row r="71" spans="1:14" ht="125.25" customHeight="1" thickBot="1">
      <c r="A71" s="7" t="s">
        <v>69</v>
      </c>
      <c r="B71" s="36">
        <v>400</v>
      </c>
      <c r="C71" s="29">
        <f>B71*E71</f>
        <v>20</v>
      </c>
      <c r="D71" s="22"/>
      <c r="E71" s="23">
        <v>0.05</v>
      </c>
      <c r="F71" s="29">
        <f>B71*G71</f>
        <v>60</v>
      </c>
      <c r="G71" s="23">
        <v>0.15</v>
      </c>
      <c r="H71" s="29">
        <f>B71*I71</f>
        <v>320</v>
      </c>
      <c r="I71" s="23">
        <v>0.8</v>
      </c>
      <c r="J71" s="22"/>
      <c r="K71" s="23"/>
      <c r="L71" s="22"/>
      <c r="M71" s="23"/>
      <c r="N71" s="29">
        <f>B71</f>
        <v>400</v>
      </c>
    </row>
    <row r="72" spans="1:14" ht="113.25" customHeight="1" thickBot="1">
      <c r="A72" s="8" t="s">
        <v>70</v>
      </c>
      <c r="B72" s="39"/>
      <c r="C72" s="32"/>
      <c r="D72" s="24"/>
      <c r="E72" s="25"/>
      <c r="F72" s="32"/>
      <c r="G72" s="25"/>
      <c r="H72" s="32"/>
      <c r="I72" s="25"/>
      <c r="J72" s="24"/>
      <c r="K72" s="25"/>
      <c r="L72" s="24"/>
      <c r="M72" s="25"/>
      <c r="N72" s="32"/>
    </row>
    <row r="73" spans="1:14" ht="103.5" customHeight="1" thickBot="1">
      <c r="A73" s="7" t="s">
        <v>71</v>
      </c>
      <c r="B73" s="39">
        <v>200</v>
      </c>
      <c r="C73" s="29">
        <f>B73*E73</f>
        <v>10</v>
      </c>
      <c r="D73" s="22"/>
      <c r="E73" s="23">
        <v>0.05</v>
      </c>
      <c r="F73" s="29">
        <f>B73*G73</f>
        <v>30</v>
      </c>
      <c r="G73" s="23">
        <v>0.15</v>
      </c>
      <c r="H73" s="29">
        <f>B73*I73</f>
        <v>160</v>
      </c>
      <c r="I73" s="23">
        <v>0.8</v>
      </c>
      <c r="J73" s="22"/>
      <c r="K73" s="23"/>
      <c r="L73" s="22"/>
      <c r="M73" s="23"/>
      <c r="N73" s="29">
        <f>B73</f>
        <v>200</v>
      </c>
    </row>
    <row r="74" spans="1:14" ht="77.25" customHeight="1" thickBot="1">
      <c r="A74" s="7" t="s">
        <v>72</v>
      </c>
      <c r="B74" s="39">
        <v>50</v>
      </c>
      <c r="C74" s="29">
        <f>B74*E74</f>
        <v>2.5</v>
      </c>
      <c r="D74" s="22"/>
      <c r="E74" s="23">
        <v>0.05</v>
      </c>
      <c r="F74" s="29">
        <f>B74*G74</f>
        <v>7.5</v>
      </c>
      <c r="G74" s="23">
        <v>0.15</v>
      </c>
      <c r="H74" s="29">
        <f>B74*I74</f>
        <v>40</v>
      </c>
      <c r="I74" s="23">
        <v>0.8</v>
      </c>
      <c r="J74" s="22"/>
      <c r="K74" s="23"/>
      <c r="L74" s="22"/>
      <c r="M74" s="23"/>
      <c r="N74" s="29">
        <f>B74</f>
        <v>50</v>
      </c>
    </row>
    <row r="75" spans="1:14" ht="129" customHeight="1" thickBot="1">
      <c r="A75" s="8" t="s">
        <v>73</v>
      </c>
      <c r="B75" s="39"/>
      <c r="C75" s="32"/>
      <c r="D75" s="24"/>
      <c r="E75" s="25"/>
      <c r="F75" s="32"/>
      <c r="G75" s="25"/>
      <c r="H75" s="32"/>
      <c r="I75" s="25"/>
      <c r="J75" s="24"/>
      <c r="K75" s="25"/>
      <c r="L75" s="24"/>
      <c r="M75" s="25"/>
      <c r="N75" s="32"/>
    </row>
    <row r="76" spans="1:14" ht="66.75" customHeight="1" thickBot="1">
      <c r="A76" s="9" t="s">
        <v>74</v>
      </c>
      <c r="B76" s="39">
        <f>B77+B78+B79+B80+B81</f>
        <v>765</v>
      </c>
      <c r="C76" s="29">
        <f aca="true" t="shared" si="0" ref="C76:C83">B76*E76</f>
        <v>38.25</v>
      </c>
      <c r="D76" s="22"/>
      <c r="E76" s="23">
        <v>0.05</v>
      </c>
      <c r="F76" s="29">
        <f aca="true" t="shared" si="1" ref="F76:F83">B76*G76</f>
        <v>114.75</v>
      </c>
      <c r="G76" s="23">
        <v>0.15</v>
      </c>
      <c r="H76" s="29">
        <f aca="true" t="shared" si="2" ref="H76:H83">B76*I76</f>
        <v>612</v>
      </c>
      <c r="I76" s="23">
        <v>0.8</v>
      </c>
      <c r="J76" s="22"/>
      <c r="K76" s="23"/>
      <c r="L76" s="22"/>
      <c r="M76" s="23"/>
      <c r="N76" s="29">
        <f aca="true" t="shared" si="3" ref="N76:N83">B76</f>
        <v>765</v>
      </c>
    </row>
    <row r="77" spans="1:14" ht="110.25" customHeight="1" thickBot="1">
      <c r="A77" s="7" t="s">
        <v>75</v>
      </c>
      <c r="B77" s="36">
        <v>15</v>
      </c>
      <c r="C77" s="29">
        <f t="shared" si="0"/>
        <v>0.75</v>
      </c>
      <c r="D77" s="22"/>
      <c r="E77" s="23">
        <v>0.05</v>
      </c>
      <c r="F77" s="29">
        <f t="shared" si="1"/>
        <v>2.25</v>
      </c>
      <c r="G77" s="23">
        <v>0.15</v>
      </c>
      <c r="H77" s="29">
        <f t="shared" si="2"/>
        <v>12</v>
      </c>
      <c r="I77" s="23">
        <v>0.8</v>
      </c>
      <c r="J77" s="22"/>
      <c r="K77" s="23"/>
      <c r="L77" s="22"/>
      <c r="M77" s="23"/>
      <c r="N77" s="29">
        <f t="shared" si="3"/>
        <v>15</v>
      </c>
    </row>
    <row r="78" spans="1:14" ht="108.75" customHeight="1" thickBot="1">
      <c r="A78" s="7" t="s">
        <v>76</v>
      </c>
      <c r="B78" s="39">
        <v>100</v>
      </c>
      <c r="C78" s="29">
        <f t="shared" si="0"/>
        <v>5</v>
      </c>
      <c r="D78" s="22"/>
      <c r="E78" s="23">
        <v>0.05</v>
      </c>
      <c r="F78" s="29">
        <f t="shared" si="1"/>
        <v>15</v>
      </c>
      <c r="G78" s="23">
        <v>0.15</v>
      </c>
      <c r="H78" s="29">
        <f t="shared" si="2"/>
        <v>80</v>
      </c>
      <c r="I78" s="23">
        <v>0.8</v>
      </c>
      <c r="J78" s="22"/>
      <c r="K78" s="23"/>
      <c r="L78" s="22"/>
      <c r="M78" s="23"/>
      <c r="N78" s="29">
        <f t="shared" si="3"/>
        <v>100</v>
      </c>
    </row>
    <row r="79" spans="1:14" ht="125.25" customHeight="1" thickBot="1">
      <c r="A79" s="7" t="s">
        <v>77</v>
      </c>
      <c r="B79" s="39">
        <v>400</v>
      </c>
      <c r="C79" s="29">
        <f t="shared" si="0"/>
        <v>20</v>
      </c>
      <c r="D79" s="22"/>
      <c r="E79" s="23">
        <v>0.05</v>
      </c>
      <c r="F79" s="29">
        <f t="shared" si="1"/>
        <v>60</v>
      </c>
      <c r="G79" s="23">
        <v>0.15</v>
      </c>
      <c r="H79" s="29">
        <f t="shared" si="2"/>
        <v>320</v>
      </c>
      <c r="I79" s="23">
        <v>0.8</v>
      </c>
      <c r="J79" s="22"/>
      <c r="K79" s="23"/>
      <c r="L79" s="22"/>
      <c r="M79" s="23"/>
      <c r="N79" s="29">
        <f t="shared" si="3"/>
        <v>400</v>
      </c>
    </row>
    <row r="80" spans="1:14" ht="131.25" customHeight="1" thickBot="1">
      <c r="A80" s="7" t="s">
        <v>78</v>
      </c>
      <c r="B80" s="39">
        <v>200</v>
      </c>
      <c r="C80" s="29">
        <f t="shared" si="0"/>
        <v>10</v>
      </c>
      <c r="D80" s="22"/>
      <c r="E80" s="23">
        <v>0.05</v>
      </c>
      <c r="F80" s="29">
        <f t="shared" si="1"/>
        <v>30</v>
      </c>
      <c r="G80" s="23">
        <v>0.15</v>
      </c>
      <c r="H80" s="29">
        <f t="shared" si="2"/>
        <v>160</v>
      </c>
      <c r="I80" s="23">
        <v>0.8</v>
      </c>
      <c r="J80" s="22"/>
      <c r="K80" s="23"/>
      <c r="L80" s="22"/>
      <c r="M80" s="23"/>
      <c r="N80" s="29">
        <f t="shared" si="3"/>
        <v>200</v>
      </c>
    </row>
    <row r="81" spans="1:14" ht="111.75" customHeight="1" thickBot="1">
      <c r="A81" s="7" t="s">
        <v>79</v>
      </c>
      <c r="B81" s="39">
        <v>50</v>
      </c>
      <c r="C81" s="29">
        <f t="shared" si="0"/>
        <v>2.5</v>
      </c>
      <c r="D81" s="22"/>
      <c r="E81" s="23">
        <v>0.05</v>
      </c>
      <c r="F81" s="29">
        <f t="shared" si="1"/>
        <v>7.5</v>
      </c>
      <c r="G81" s="23">
        <v>0.15</v>
      </c>
      <c r="H81" s="29">
        <f t="shared" si="2"/>
        <v>40</v>
      </c>
      <c r="I81" s="23">
        <v>0.8</v>
      </c>
      <c r="J81" s="22"/>
      <c r="K81" s="23"/>
      <c r="L81" s="22"/>
      <c r="M81" s="23"/>
      <c r="N81" s="29">
        <f t="shared" si="3"/>
        <v>50</v>
      </c>
    </row>
    <row r="82" spans="1:14" ht="66.75" customHeight="1" thickBot="1">
      <c r="A82" s="9" t="s">
        <v>80</v>
      </c>
      <c r="B82" s="39">
        <f>B83+B85+B86+B87+B88+B89</f>
        <v>3780</v>
      </c>
      <c r="C82" s="29">
        <f t="shared" si="0"/>
        <v>189</v>
      </c>
      <c r="D82" s="22"/>
      <c r="E82" s="23">
        <v>0.05</v>
      </c>
      <c r="F82" s="29">
        <f t="shared" si="1"/>
        <v>567</v>
      </c>
      <c r="G82" s="23">
        <v>0.15</v>
      </c>
      <c r="H82" s="29">
        <f t="shared" si="2"/>
        <v>3024</v>
      </c>
      <c r="I82" s="23">
        <v>0.8</v>
      </c>
      <c r="J82" s="22"/>
      <c r="K82" s="23"/>
      <c r="L82" s="22"/>
      <c r="M82" s="23"/>
      <c r="N82" s="29">
        <f t="shared" si="3"/>
        <v>3780</v>
      </c>
    </row>
    <row r="83" spans="1:14" ht="111.75" customHeight="1" thickBot="1">
      <c r="A83" s="7" t="s">
        <v>81</v>
      </c>
      <c r="B83" s="39">
        <v>50</v>
      </c>
      <c r="C83" s="29">
        <f t="shared" si="0"/>
        <v>2.5</v>
      </c>
      <c r="D83" s="22"/>
      <c r="E83" s="23">
        <v>0.05</v>
      </c>
      <c r="F83" s="29">
        <f t="shared" si="1"/>
        <v>7.5</v>
      </c>
      <c r="G83" s="23">
        <v>0.15</v>
      </c>
      <c r="H83" s="29">
        <f t="shared" si="2"/>
        <v>40</v>
      </c>
      <c r="I83" s="23">
        <v>0.8</v>
      </c>
      <c r="J83" s="22"/>
      <c r="K83" s="23"/>
      <c r="L83" s="22"/>
      <c r="M83" s="23"/>
      <c r="N83" s="29">
        <f t="shared" si="3"/>
        <v>50</v>
      </c>
    </row>
    <row r="84" spans="1:14" ht="82.5" customHeight="1" thickBot="1">
      <c r="A84" s="8" t="s">
        <v>82</v>
      </c>
      <c r="B84" s="39"/>
      <c r="C84" s="32"/>
      <c r="D84" s="24"/>
      <c r="E84" s="25"/>
      <c r="F84" s="32"/>
      <c r="G84" s="25"/>
      <c r="H84" s="32"/>
      <c r="I84" s="25"/>
      <c r="J84" s="24"/>
      <c r="K84" s="25"/>
      <c r="L84" s="24"/>
      <c r="M84" s="25"/>
      <c r="N84" s="32"/>
    </row>
    <row r="85" spans="1:14" ht="84" customHeight="1" thickBot="1">
      <c r="A85" s="7" t="s">
        <v>83</v>
      </c>
      <c r="B85" s="39">
        <v>50</v>
      </c>
      <c r="C85" s="29">
        <f>B85*E85</f>
        <v>2.5</v>
      </c>
      <c r="D85" s="22"/>
      <c r="E85" s="23">
        <v>0.05</v>
      </c>
      <c r="F85" s="29">
        <f>B85*G85</f>
        <v>7.5</v>
      </c>
      <c r="G85" s="23">
        <v>0.15</v>
      </c>
      <c r="H85" s="29">
        <f>B85*I85</f>
        <v>40</v>
      </c>
      <c r="I85" s="23">
        <v>0.8</v>
      </c>
      <c r="J85" s="22"/>
      <c r="K85" s="23"/>
      <c r="L85" s="22"/>
      <c r="M85" s="23"/>
      <c r="N85" s="29">
        <f>B85</f>
        <v>50</v>
      </c>
    </row>
    <row r="86" spans="1:14" ht="87.75" customHeight="1" thickBot="1">
      <c r="A86" s="7" t="s">
        <v>84</v>
      </c>
      <c r="B86" s="39">
        <v>40</v>
      </c>
      <c r="C86" s="29">
        <f>B86*E86</f>
        <v>2</v>
      </c>
      <c r="D86" s="22"/>
      <c r="E86" s="23">
        <v>0.05</v>
      </c>
      <c r="F86" s="29">
        <f>B86*G86</f>
        <v>6</v>
      </c>
      <c r="G86" s="23">
        <v>0.15</v>
      </c>
      <c r="H86" s="29">
        <f>B86*I86</f>
        <v>32</v>
      </c>
      <c r="I86" s="23">
        <v>0.8</v>
      </c>
      <c r="J86" s="22"/>
      <c r="K86" s="23"/>
      <c r="L86" s="22"/>
      <c r="M86" s="23"/>
      <c r="N86" s="29">
        <f>B86</f>
        <v>40</v>
      </c>
    </row>
    <row r="87" spans="1:14" ht="153.75" customHeight="1" thickBot="1">
      <c r="A87" s="7" t="s">
        <v>85</v>
      </c>
      <c r="B87" s="39">
        <v>20</v>
      </c>
      <c r="C87" s="29">
        <f>B87*E87</f>
        <v>1</v>
      </c>
      <c r="D87" s="22"/>
      <c r="E87" s="23">
        <v>0.05</v>
      </c>
      <c r="F87" s="29">
        <f>B87*G87</f>
        <v>3</v>
      </c>
      <c r="G87" s="23">
        <v>0.15</v>
      </c>
      <c r="H87" s="29">
        <f>B87*I87</f>
        <v>16</v>
      </c>
      <c r="I87" s="23">
        <v>0.8</v>
      </c>
      <c r="J87" s="22"/>
      <c r="K87" s="23"/>
      <c r="L87" s="22"/>
      <c r="M87" s="23"/>
      <c r="N87" s="29">
        <f>B87</f>
        <v>20</v>
      </c>
    </row>
    <row r="88" spans="1:14" ht="91.5" customHeight="1" thickBot="1">
      <c r="A88" s="7" t="s">
        <v>86</v>
      </c>
      <c r="B88" s="39">
        <v>40</v>
      </c>
      <c r="C88" s="29">
        <f>B88*E88</f>
        <v>2</v>
      </c>
      <c r="D88" s="22"/>
      <c r="E88" s="23">
        <v>0.05</v>
      </c>
      <c r="F88" s="29">
        <f>B88*G88</f>
        <v>6</v>
      </c>
      <c r="G88" s="23">
        <v>0.15</v>
      </c>
      <c r="H88" s="29">
        <f>B88*I88</f>
        <v>32</v>
      </c>
      <c r="I88" s="23">
        <v>0.8</v>
      </c>
      <c r="J88" s="22"/>
      <c r="K88" s="23"/>
      <c r="L88" s="22"/>
      <c r="M88" s="23"/>
      <c r="N88" s="29">
        <f>B88</f>
        <v>40</v>
      </c>
    </row>
    <row r="89" spans="1:14" ht="80.25" customHeight="1" thickBot="1">
      <c r="A89" s="7" t="s">
        <v>87</v>
      </c>
      <c r="B89" s="39">
        <v>3580</v>
      </c>
      <c r="C89" s="29">
        <f>B89*E89</f>
        <v>179</v>
      </c>
      <c r="D89" s="22"/>
      <c r="E89" s="23">
        <v>0.05</v>
      </c>
      <c r="F89" s="29">
        <f>B89*G89</f>
        <v>537</v>
      </c>
      <c r="G89" s="23">
        <v>0.15</v>
      </c>
      <c r="H89" s="29">
        <f>B89*I89</f>
        <v>2864</v>
      </c>
      <c r="I89" s="23">
        <v>0.8</v>
      </c>
      <c r="J89" s="22"/>
      <c r="K89" s="23"/>
      <c r="L89" s="22"/>
      <c r="M89" s="23"/>
      <c r="N89" s="29">
        <f>B89</f>
        <v>3580</v>
      </c>
    </row>
    <row r="90" spans="1:14" ht="45.75" customHeight="1" thickBot="1">
      <c r="A90" s="8" t="s">
        <v>88</v>
      </c>
      <c r="B90" s="36"/>
      <c r="C90" s="31"/>
      <c r="D90" s="3"/>
      <c r="E90" s="15"/>
      <c r="F90" s="31"/>
      <c r="G90" s="15"/>
      <c r="H90" s="31"/>
      <c r="I90" s="15"/>
      <c r="J90" s="3"/>
      <c r="K90" s="15"/>
      <c r="L90" s="3"/>
      <c r="M90" s="15"/>
      <c r="N90" s="31"/>
    </row>
    <row r="91" spans="1:14" ht="70.5" customHeight="1" thickBot="1">
      <c r="A91" s="8" t="s">
        <v>89</v>
      </c>
      <c r="B91" s="36"/>
      <c r="C91" s="31"/>
      <c r="D91" s="3"/>
      <c r="E91" s="15"/>
      <c r="F91" s="31"/>
      <c r="G91" s="15"/>
      <c r="H91" s="31"/>
      <c r="I91" s="15"/>
      <c r="J91" s="3"/>
      <c r="K91" s="15"/>
      <c r="L91" s="3"/>
      <c r="M91" s="15"/>
      <c r="N91" s="31"/>
    </row>
    <row r="92" spans="1:14" ht="120" customHeight="1" thickBot="1">
      <c r="A92" s="8" t="s">
        <v>90</v>
      </c>
      <c r="B92" s="39"/>
      <c r="C92" s="31"/>
      <c r="D92" s="3"/>
      <c r="E92" s="15"/>
      <c r="F92" s="31"/>
      <c r="G92" s="15"/>
      <c r="H92" s="31"/>
      <c r="I92" s="15"/>
      <c r="J92" s="3"/>
      <c r="K92" s="15"/>
      <c r="L92" s="3"/>
      <c r="M92" s="15"/>
      <c r="N92" s="31"/>
    </row>
    <row r="93" spans="1:14" ht="64.5" customHeight="1" thickBot="1">
      <c r="A93" s="8" t="s">
        <v>204</v>
      </c>
      <c r="B93" s="39"/>
      <c r="C93" s="31"/>
      <c r="D93" s="3"/>
      <c r="E93" s="15"/>
      <c r="F93" s="31"/>
      <c r="G93" s="15"/>
      <c r="H93" s="31"/>
      <c r="I93" s="15"/>
      <c r="J93" s="3"/>
      <c r="K93" s="15"/>
      <c r="L93" s="3"/>
      <c r="M93" s="15"/>
      <c r="N93" s="31"/>
    </row>
    <row r="94" spans="1:14" ht="98.25" customHeight="1" thickBot="1">
      <c r="A94" s="10" t="s">
        <v>91</v>
      </c>
      <c r="B94" s="39">
        <f>B95+B106+B109+B115+B122</f>
        <v>14370</v>
      </c>
      <c r="C94" s="29">
        <f>B94*E94</f>
        <v>718.5</v>
      </c>
      <c r="D94" s="22"/>
      <c r="E94" s="23">
        <v>0.05</v>
      </c>
      <c r="F94" s="29">
        <f>B94*G94</f>
        <v>2155.5</v>
      </c>
      <c r="G94" s="23">
        <v>0.15</v>
      </c>
      <c r="H94" s="29">
        <f>B94*I94</f>
        <v>11496</v>
      </c>
      <c r="I94" s="23">
        <v>0.8</v>
      </c>
      <c r="J94" s="22"/>
      <c r="K94" s="23"/>
      <c r="L94" s="22"/>
      <c r="M94" s="23"/>
      <c r="N94" s="29">
        <f>B94</f>
        <v>14370</v>
      </c>
    </row>
    <row r="95" spans="1:14" ht="90.75" customHeight="1" thickBot="1">
      <c r="A95" s="9" t="s">
        <v>92</v>
      </c>
      <c r="B95" s="39">
        <f>B96+B99</f>
        <v>3320</v>
      </c>
      <c r="C95" s="29">
        <f>B95*E95</f>
        <v>166</v>
      </c>
      <c r="D95" s="22"/>
      <c r="E95" s="23">
        <v>0.05</v>
      </c>
      <c r="F95" s="29">
        <f>B95*G95</f>
        <v>498</v>
      </c>
      <c r="G95" s="23">
        <v>0.15</v>
      </c>
      <c r="H95" s="29">
        <f>B95*I95</f>
        <v>2656</v>
      </c>
      <c r="I95" s="23">
        <v>0.8</v>
      </c>
      <c r="J95" s="22"/>
      <c r="K95" s="23"/>
      <c r="L95" s="22"/>
      <c r="M95" s="23"/>
      <c r="N95" s="29">
        <f>B95</f>
        <v>3320</v>
      </c>
    </row>
    <row r="96" spans="1:14" ht="93" customHeight="1" thickBot="1">
      <c r="A96" s="7" t="s">
        <v>93</v>
      </c>
      <c r="B96" s="39">
        <v>150</v>
      </c>
      <c r="C96" s="29">
        <f>B96*E96</f>
        <v>7.5</v>
      </c>
      <c r="D96" s="22"/>
      <c r="E96" s="23">
        <v>0.05</v>
      </c>
      <c r="F96" s="29">
        <f>B96*G96</f>
        <v>22.5</v>
      </c>
      <c r="G96" s="23">
        <v>0.15</v>
      </c>
      <c r="H96" s="29">
        <f>B96*I96</f>
        <v>120</v>
      </c>
      <c r="I96" s="23">
        <v>0.8</v>
      </c>
      <c r="J96" s="22"/>
      <c r="K96" s="23"/>
      <c r="L96" s="22"/>
      <c r="M96" s="23"/>
      <c r="N96" s="29">
        <f>B96</f>
        <v>150</v>
      </c>
    </row>
    <row r="97" spans="1:14" ht="141.75" customHeight="1" thickBot="1">
      <c r="A97" s="8" t="s">
        <v>94</v>
      </c>
      <c r="B97" s="39"/>
      <c r="C97" s="31"/>
      <c r="D97" s="3"/>
      <c r="E97" s="15"/>
      <c r="F97" s="31"/>
      <c r="G97" s="15"/>
      <c r="H97" s="31"/>
      <c r="I97" s="15"/>
      <c r="J97" s="3"/>
      <c r="K97" s="15"/>
      <c r="L97" s="3"/>
      <c r="M97" s="15"/>
      <c r="N97" s="31"/>
    </row>
    <row r="98" spans="1:14" ht="142.5" thickBot="1">
      <c r="A98" s="8" t="s">
        <v>95</v>
      </c>
      <c r="B98" s="39"/>
      <c r="C98" s="31"/>
      <c r="D98" s="3"/>
      <c r="E98" s="15"/>
      <c r="F98" s="31"/>
      <c r="G98" s="15"/>
      <c r="H98" s="31"/>
      <c r="I98" s="15"/>
      <c r="J98" s="3"/>
      <c r="K98" s="15"/>
      <c r="L98" s="3"/>
      <c r="M98" s="15"/>
      <c r="N98" s="31"/>
    </row>
    <row r="99" spans="1:15" ht="136.5" customHeight="1" thickBot="1">
      <c r="A99" s="7" t="s">
        <v>96</v>
      </c>
      <c r="B99" s="39">
        <v>3170</v>
      </c>
      <c r="C99" s="29">
        <f>B99*E99</f>
        <v>158.5</v>
      </c>
      <c r="D99" s="22"/>
      <c r="E99" s="23">
        <v>0.05</v>
      </c>
      <c r="F99" s="29">
        <f>B99*G99</f>
        <v>475.5</v>
      </c>
      <c r="G99" s="23">
        <v>0.15</v>
      </c>
      <c r="H99" s="29">
        <f>B99*I99</f>
        <v>2536</v>
      </c>
      <c r="I99" s="23">
        <v>0.8</v>
      </c>
      <c r="J99" s="22"/>
      <c r="K99" s="23"/>
      <c r="L99" s="22"/>
      <c r="M99" s="23"/>
      <c r="N99" s="29">
        <f>B99</f>
        <v>3170</v>
      </c>
      <c r="O99" s="26"/>
    </row>
    <row r="100" spans="1:14" ht="77.25" customHeight="1" thickBot="1">
      <c r="A100" s="8" t="s">
        <v>97</v>
      </c>
      <c r="B100" s="39"/>
      <c r="C100" s="31"/>
      <c r="D100" s="3"/>
      <c r="E100" s="15"/>
      <c r="F100" s="31"/>
      <c r="G100" s="15"/>
      <c r="H100" s="31"/>
      <c r="I100" s="15"/>
      <c r="J100" s="3"/>
      <c r="K100" s="15"/>
      <c r="L100" s="3"/>
      <c r="M100" s="15"/>
      <c r="N100" s="31"/>
    </row>
    <row r="101" spans="1:14" ht="115.5" customHeight="1" thickBot="1">
      <c r="A101" s="8" t="s">
        <v>98</v>
      </c>
      <c r="B101" s="36"/>
      <c r="C101" s="31"/>
      <c r="D101" s="3"/>
      <c r="E101" s="15"/>
      <c r="F101" s="31"/>
      <c r="G101" s="15"/>
      <c r="H101" s="31"/>
      <c r="I101" s="15"/>
      <c r="J101" s="3"/>
      <c r="K101" s="15"/>
      <c r="L101" s="3"/>
      <c r="M101" s="15"/>
      <c r="N101" s="31"/>
    </row>
    <row r="102" spans="1:14" ht="61.5" customHeight="1" thickBot="1">
      <c r="A102" s="8" t="s">
        <v>99</v>
      </c>
      <c r="B102" s="39"/>
      <c r="C102" s="31"/>
      <c r="D102" s="3"/>
      <c r="E102" s="15"/>
      <c r="F102" s="31"/>
      <c r="G102" s="15"/>
      <c r="H102" s="31"/>
      <c r="I102" s="15"/>
      <c r="J102" s="3"/>
      <c r="K102" s="15"/>
      <c r="L102" s="3"/>
      <c r="M102" s="15"/>
      <c r="N102" s="31"/>
    </row>
    <row r="103" spans="1:14" ht="84" customHeight="1" thickBot="1">
      <c r="A103" s="8" t="s">
        <v>100</v>
      </c>
      <c r="B103" s="39"/>
      <c r="C103" s="31"/>
      <c r="D103" s="3"/>
      <c r="E103" s="15"/>
      <c r="F103" s="31"/>
      <c r="G103" s="15"/>
      <c r="H103" s="31"/>
      <c r="I103" s="15"/>
      <c r="J103" s="3"/>
      <c r="K103" s="15"/>
      <c r="L103" s="3"/>
      <c r="M103" s="15"/>
      <c r="N103" s="31"/>
    </row>
    <row r="104" spans="1:14" ht="131.25" customHeight="1" thickBot="1">
      <c r="A104" s="8" t="s">
        <v>101</v>
      </c>
      <c r="B104" s="39"/>
      <c r="C104" s="31"/>
      <c r="D104" s="3"/>
      <c r="E104" s="15"/>
      <c r="F104" s="31"/>
      <c r="G104" s="15"/>
      <c r="H104" s="31"/>
      <c r="I104" s="15"/>
      <c r="J104" s="3"/>
      <c r="K104" s="15"/>
      <c r="L104" s="3"/>
      <c r="M104" s="15"/>
      <c r="N104" s="31"/>
    </row>
    <row r="105" spans="1:14" ht="120.75" customHeight="1" thickBot="1">
      <c r="A105" s="8" t="s">
        <v>102</v>
      </c>
      <c r="B105" s="39"/>
      <c r="C105" s="31"/>
      <c r="D105" s="3"/>
      <c r="E105" s="15"/>
      <c r="F105" s="31"/>
      <c r="G105" s="15"/>
      <c r="H105" s="31"/>
      <c r="I105" s="15"/>
      <c r="J105" s="3"/>
      <c r="K105" s="15"/>
      <c r="L105" s="3"/>
      <c r="M105" s="15"/>
      <c r="N105" s="31"/>
    </row>
    <row r="106" spans="1:14" ht="96" customHeight="1" thickBot="1">
      <c r="A106" s="6" t="s">
        <v>195</v>
      </c>
      <c r="B106" s="39">
        <f>B107+B108</f>
        <v>2790</v>
      </c>
      <c r="C106" s="29">
        <f>B106*E106</f>
        <v>139.5</v>
      </c>
      <c r="D106" s="22"/>
      <c r="E106" s="23">
        <v>0.05</v>
      </c>
      <c r="F106" s="29">
        <f>B106*G106</f>
        <v>418.5</v>
      </c>
      <c r="G106" s="23">
        <v>0.15</v>
      </c>
      <c r="H106" s="29">
        <f>B106*I106</f>
        <v>2232</v>
      </c>
      <c r="I106" s="23">
        <v>0.8</v>
      </c>
      <c r="J106" s="22"/>
      <c r="K106" s="23"/>
      <c r="L106" s="22"/>
      <c r="M106" s="23"/>
      <c r="N106" s="29">
        <f>B106</f>
        <v>2790</v>
      </c>
    </row>
    <row r="107" spans="1:14" ht="103.5" customHeight="1" thickBot="1">
      <c r="A107" s="7" t="s">
        <v>196</v>
      </c>
      <c r="B107" s="39">
        <v>1750</v>
      </c>
      <c r="C107" s="29">
        <f>B107*E107</f>
        <v>87.5</v>
      </c>
      <c r="D107" s="22"/>
      <c r="E107" s="23">
        <v>0.05</v>
      </c>
      <c r="F107" s="29">
        <f>B107*G107</f>
        <v>262.5</v>
      </c>
      <c r="G107" s="23">
        <v>0.15</v>
      </c>
      <c r="H107" s="29">
        <f>B107*I107</f>
        <v>1400</v>
      </c>
      <c r="I107" s="23">
        <v>0.8</v>
      </c>
      <c r="J107" s="22"/>
      <c r="K107" s="23"/>
      <c r="L107" s="22"/>
      <c r="M107" s="23"/>
      <c r="N107" s="29">
        <f>B107</f>
        <v>1750</v>
      </c>
    </row>
    <row r="108" spans="1:14" ht="116.25" customHeight="1" thickBot="1">
      <c r="A108" s="7" t="s">
        <v>197</v>
      </c>
      <c r="B108" s="39">
        <v>1040</v>
      </c>
      <c r="C108" s="29">
        <f>B108*E108</f>
        <v>52</v>
      </c>
      <c r="D108" s="22"/>
      <c r="E108" s="23">
        <v>0.05</v>
      </c>
      <c r="F108" s="29">
        <f>B108*G108</f>
        <v>156</v>
      </c>
      <c r="G108" s="23">
        <v>0.15</v>
      </c>
      <c r="H108" s="29">
        <f>B108*I108</f>
        <v>832</v>
      </c>
      <c r="I108" s="23">
        <v>0.8</v>
      </c>
      <c r="J108" s="22"/>
      <c r="K108" s="23"/>
      <c r="L108" s="22"/>
      <c r="M108" s="23"/>
      <c r="N108" s="29">
        <f>B108</f>
        <v>1040</v>
      </c>
    </row>
    <row r="109" spans="1:14" ht="84.75" customHeight="1" thickBot="1">
      <c r="A109" s="6" t="s">
        <v>103</v>
      </c>
      <c r="B109" s="36">
        <f>B110</f>
        <v>2070</v>
      </c>
      <c r="C109" s="29">
        <f>B109*E109</f>
        <v>103.5</v>
      </c>
      <c r="D109" s="22"/>
      <c r="E109" s="23">
        <v>0.05</v>
      </c>
      <c r="F109" s="29">
        <f>B109*G109</f>
        <v>310.5</v>
      </c>
      <c r="G109" s="23">
        <v>0.15</v>
      </c>
      <c r="H109" s="29">
        <f>B109*I109</f>
        <v>1656</v>
      </c>
      <c r="I109" s="23">
        <v>0.8</v>
      </c>
      <c r="J109" s="22"/>
      <c r="K109" s="23"/>
      <c r="L109" s="22"/>
      <c r="M109" s="23"/>
      <c r="N109" s="29">
        <f>B109</f>
        <v>2070</v>
      </c>
    </row>
    <row r="110" spans="1:14" ht="96" customHeight="1" thickBot="1">
      <c r="A110" s="7" t="s">
        <v>104</v>
      </c>
      <c r="B110" s="39">
        <v>2070</v>
      </c>
      <c r="C110" s="29">
        <f>B110*E110</f>
        <v>103.5</v>
      </c>
      <c r="D110" s="22"/>
      <c r="E110" s="23">
        <v>0.05</v>
      </c>
      <c r="F110" s="29">
        <f>B110*G110</f>
        <v>310.5</v>
      </c>
      <c r="G110" s="23">
        <v>0.15</v>
      </c>
      <c r="H110" s="29">
        <f>B110*I110</f>
        <v>1656</v>
      </c>
      <c r="I110" s="23">
        <v>0.8</v>
      </c>
      <c r="J110" s="22"/>
      <c r="K110" s="23"/>
      <c r="L110" s="22"/>
      <c r="M110" s="23"/>
      <c r="N110" s="29">
        <f>B110</f>
        <v>2070</v>
      </c>
    </row>
    <row r="111" spans="1:14" ht="93" customHeight="1" thickBot="1">
      <c r="A111" s="8" t="s">
        <v>105</v>
      </c>
      <c r="B111" s="39"/>
      <c r="C111" s="31"/>
      <c r="D111" s="3"/>
      <c r="E111" s="15"/>
      <c r="F111" s="31"/>
      <c r="G111" s="15"/>
      <c r="H111" s="31"/>
      <c r="I111" s="15"/>
      <c r="J111" s="3"/>
      <c r="K111" s="15"/>
      <c r="L111" s="3"/>
      <c r="M111" s="15"/>
      <c r="N111" s="31"/>
    </row>
    <row r="112" spans="1:14" ht="68.25" customHeight="1" thickBot="1">
      <c r="A112" s="8" t="s">
        <v>106</v>
      </c>
      <c r="B112" s="39"/>
      <c r="C112" s="31"/>
      <c r="D112" s="3"/>
      <c r="E112" s="15"/>
      <c r="F112" s="31"/>
      <c r="G112" s="15"/>
      <c r="H112" s="31"/>
      <c r="I112" s="15"/>
      <c r="J112" s="3"/>
      <c r="K112" s="15"/>
      <c r="L112" s="3"/>
      <c r="M112" s="15"/>
      <c r="N112" s="31"/>
    </row>
    <row r="113" spans="1:14" ht="60.75" customHeight="1" thickBot="1">
      <c r="A113" s="8" t="s">
        <v>107</v>
      </c>
      <c r="B113" s="39"/>
      <c r="C113" s="31"/>
      <c r="D113" s="3"/>
      <c r="E113" s="15"/>
      <c r="F113" s="31"/>
      <c r="G113" s="15"/>
      <c r="H113" s="31"/>
      <c r="I113" s="15"/>
      <c r="J113" s="3"/>
      <c r="K113" s="15"/>
      <c r="L113" s="3"/>
      <c r="M113" s="15"/>
      <c r="N113" s="31"/>
    </row>
    <row r="114" spans="1:14" ht="67.5" customHeight="1" thickBot="1">
      <c r="A114" s="8" t="s">
        <v>108</v>
      </c>
      <c r="B114" s="39"/>
      <c r="C114" s="31"/>
      <c r="D114" s="3"/>
      <c r="E114" s="15"/>
      <c r="F114" s="31"/>
      <c r="G114" s="15"/>
      <c r="H114" s="31"/>
      <c r="I114" s="15"/>
      <c r="J114" s="3"/>
      <c r="K114" s="15"/>
      <c r="L114" s="3"/>
      <c r="M114" s="15"/>
      <c r="N114" s="31"/>
    </row>
    <row r="115" spans="1:14" ht="75.75" customHeight="1" thickBot="1">
      <c r="A115" s="9" t="s">
        <v>109</v>
      </c>
      <c r="B115" s="39">
        <f>B116+B120+B121</f>
        <v>3950</v>
      </c>
      <c r="C115" s="29">
        <f>B115*E115</f>
        <v>197.5</v>
      </c>
      <c r="D115" s="22"/>
      <c r="E115" s="23">
        <v>0.05</v>
      </c>
      <c r="F115" s="29">
        <f>B115*G115</f>
        <v>592.5</v>
      </c>
      <c r="G115" s="23">
        <v>0.15</v>
      </c>
      <c r="H115" s="29">
        <f>B115*I115</f>
        <v>2962.5</v>
      </c>
      <c r="I115" s="23">
        <v>0.75</v>
      </c>
      <c r="J115" s="22">
        <f>B115*K115</f>
        <v>197.5</v>
      </c>
      <c r="K115" s="23">
        <v>0.05</v>
      </c>
      <c r="L115" s="22"/>
      <c r="M115" s="23"/>
      <c r="N115" s="29">
        <f>B115</f>
        <v>3950</v>
      </c>
    </row>
    <row r="116" spans="1:14" ht="91.5" customHeight="1" thickBot="1">
      <c r="A116" s="7" t="s">
        <v>110</v>
      </c>
      <c r="B116" s="36">
        <v>2450</v>
      </c>
      <c r="C116" s="29">
        <f>B116*E116</f>
        <v>122.5</v>
      </c>
      <c r="D116" s="22"/>
      <c r="E116" s="23">
        <v>0.05</v>
      </c>
      <c r="F116" s="29">
        <f>B116*G116</f>
        <v>367.5</v>
      </c>
      <c r="G116" s="23">
        <v>0.15</v>
      </c>
      <c r="H116" s="29">
        <f>B116*I116</f>
        <v>1837.5</v>
      </c>
      <c r="I116" s="23">
        <v>0.75</v>
      </c>
      <c r="J116" s="22">
        <f>B116*K116</f>
        <v>122.5</v>
      </c>
      <c r="K116" s="23">
        <v>0.05</v>
      </c>
      <c r="L116" s="22"/>
      <c r="M116" s="23"/>
      <c r="N116" s="29">
        <f>B116</f>
        <v>2450</v>
      </c>
    </row>
    <row r="117" spans="1:14" ht="63.75" customHeight="1" thickBot="1">
      <c r="A117" s="8" t="s">
        <v>111</v>
      </c>
      <c r="B117" s="39"/>
      <c r="C117" s="31"/>
      <c r="D117" s="3"/>
      <c r="E117" s="15"/>
      <c r="F117" s="31"/>
      <c r="G117" s="15"/>
      <c r="H117" s="31"/>
      <c r="I117" s="15"/>
      <c r="J117" s="3"/>
      <c r="K117" s="15"/>
      <c r="L117" s="3"/>
      <c r="M117" s="15"/>
      <c r="N117" s="31"/>
    </row>
    <row r="118" spans="1:14" ht="75" customHeight="1" thickBot="1">
      <c r="A118" s="8" t="s">
        <v>112</v>
      </c>
      <c r="B118" s="39"/>
      <c r="C118" s="31"/>
      <c r="D118" s="3"/>
      <c r="E118" s="15"/>
      <c r="F118" s="31"/>
      <c r="G118" s="15"/>
      <c r="H118" s="31"/>
      <c r="I118" s="15"/>
      <c r="J118" s="3"/>
      <c r="K118" s="15"/>
      <c r="L118" s="3"/>
      <c r="M118" s="15"/>
      <c r="N118" s="31"/>
    </row>
    <row r="119" spans="1:14" ht="95.25" customHeight="1" thickBot="1">
      <c r="A119" s="8" t="s">
        <v>113</v>
      </c>
      <c r="B119" s="39"/>
      <c r="C119" s="31"/>
      <c r="D119" s="3"/>
      <c r="E119" s="15"/>
      <c r="F119" s="31"/>
      <c r="G119" s="15"/>
      <c r="H119" s="31"/>
      <c r="I119" s="15"/>
      <c r="J119" s="3"/>
      <c r="K119" s="15"/>
      <c r="L119" s="3"/>
      <c r="M119" s="15"/>
      <c r="N119" s="31"/>
    </row>
    <row r="120" spans="1:14" ht="57" customHeight="1" thickBot="1">
      <c r="A120" s="11" t="s">
        <v>114</v>
      </c>
      <c r="B120" s="39">
        <v>750</v>
      </c>
      <c r="C120" s="29">
        <f>B120*E120</f>
        <v>37.5</v>
      </c>
      <c r="D120" s="22"/>
      <c r="E120" s="23">
        <v>0.05</v>
      </c>
      <c r="F120" s="29">
        <f>B120*G120</f>
        <v>112.5</v>
      </c>
      <c r="G120" s="23">
        <v>0.15</v>
      </c>
      <c r="H120" s="29">
        <f>B120*I120</f>
        <v>562.5</v>
      </c>
      <c r="I120" s="23">
        <v>0.75</v>
      </c>
      <c r="J120" s="22">
        <f>B120*K120</f>
        <v>37.5</v>
      </c>
      <c r="K120" s="23">
        <v>0.05</v>
      </c>
      <c r="L120" s="22"/>
      <c r="M120" s="23"/>
      <c r="N120" s="29">
        <f>B120</f>
        <v>750</v>
      </c>
    </row>
    <row r="121" spans="1:14" ht="64.5" customHeight="1" thickBot="1">
      <c r="A121" s="11" t="s">
        <v>115</v>
      </c>
      <c r="B121" s="39">
        <v>750</v>
      </c>
      <c r="C121" s="29">
        <f>B121*E121</f>
        <v>37.5</v>
      </c>
      <c r="D121" s="22"/>
      <c r="E121" s="23">
        <v>0.05</v>
      </c>
      <c r="F121" s="29">
        <f>B121*G121</f>
        <v>112.5</v>
      </c>
      <c r="G121" s="23">
        <v>0.15</v>
      </c>
      <c r="H121" s="29">
        <f>B121*I121</f>
        <v>562.5</v>
      </c>
      <c r="I121" s="23">
        <v>0.75</v>
      </c>
      <c r="J121" s="22">
        <f>B121*K121</f>
        <v>37.5</v>
      </c>
      <c r="K121" s="23">
        <v>0.05</v>
      </c>
      <c r="L121" s="22"/>
      <c r="M121" s="23"/>
      <c r="N121" s="29">
        <f>B121</f>
        <v>750</v>
      </c>
    </row>
    <row r="122" spans="1:14" ht="71.25" customHeight="1" thickBot="1">
      <c r="A122" s="9" t="s">
        <v>116</v>
      </c>
      <c r="B122" s="39">
        <f>B123+B129</f>
        <v>2240</v>
      </c>
      <c r="C122" s="29">
        <f>B122*E122</f>
        <v>112</v>
      </c>
      <c r="D122" s="22"/>
      <c r="E122" s="23">
        <v>0.05</v>
      </c>
      <c r="F122" s="29">
        <f>B122*G122</f>
        <v>336</v>
      </c>
      <c r="G122" s="23">
        <v>0.15</v>
      </c>
      <c r="H122" s="29">
        <f>B122*I122</f>
        <v>1680</v>
      </c>
      <c r="I122" s="23">
        <v>0.75</v>
      </c>
      <c r="J122" s="22">
        <f>B122*K122</f>
        <v>112</v>
      </c>
      <c r="K122" s="23">
        <v>0.05</v>
      </c>
      <c r="L122" s="22"/>
      <c r="M122" s="23"/>
      <c r="N122" s="29">
        <f>B122</f>
        <v>2240</v>
      </c>
    </row>
    <row r="123" spans="1:14" ht="54" customHeight="1" thickBot="1">
      <c r="A123" s="7" t="s">
        <v>117</v>
      </c>
      <c r="B123" s="39">
        <v>2000</v>
      </c>
      <c r="C123" s="29">
        <f>B123*E123</f>
        <v>100</v>
      </c>
      <c r="D123" s="22"/>
      <c r="E123" s="23">
        <v>0.05</v>
      </c>
      <c r="F123" s="29">
        <f>B123*G123</f>
        <v>300</v>
      </c>
      <c r="G123" s="23">
        <v>0.15</v>
      </c>
      <c r="H123" s="29">
        <f>B123*I123</f>
        <v>1540</v>
      </c>
      <c r="I123" s="23">
        <v>0.77</v>
      </c>
      <c r="J123" s="22">
        <f>B123*K123</f>
        <v>60</v>
      </c>
      <c r="K123" s="23">
        <v>0.03</v>
      </c>
      <c r="L123" s="22"/>
      <c r="M123" s="23"/>
      <c r="N123" s="29">
        <f>B123</f>
        <v>2000</v>
      </c>
    </row>
    <row r="124" spans="1:14" ht="71.25" customHeight="1" thickBot="1">
      <c r="A124" s="8" t="s">
        <v>118</v>
      </c>
      <c r="B124" s="39"/>
      <c r="C124" s="31"/>
      <c r="D124" s="3"/>
      <c r="E124" s="15"/>
      <c r="F124" s="31"/>
      <c r="G124" s="15"/>
      <c r="H124" s="31"/>
      <c r="I124" s="15"/>
      <c r="J124" s="3"/>
      <c r="K124" s="15"/>
      <c r="L124" s="3"/>
      <c r="M124" s="15"/>
      <c r="N124" s="31"/>
    </row>
    <row r="125" spans="1:14" ht="105" customHeight="1" thickBot="1">
      <c r="A125" s="8" t="s">
        <v>119</v>
      </c>
      <c r="B125" s="39"/>
      <c r="C125" s="31"/>
      <c r="D125" s="3"/>
      <c r="E125" s="15"/>
      <c r="F125" s="31"/>
      <c r="G125" s="15"/>
      <c r="H125" s="31"/>
      <c r="I125" s="15"/>
      <c r="J125" s="3"/>
      <c r="K125" s="15"/>
      <c r="L125" s="3"/>
      <c r="M125" s="15"/>
      <c r="N125" s="31"/>
    </row>
    <row r="126" spans="1:14" ht="87" customHeight="1" thickBot="1">
      <c r="A126" s="8" t="s">
        <v>120</v>
      </c>
      <c r="B126" s="36"/>
      <c r="C126" s="31"/>
      <c r="D126" s="3"/>
      <c r="E126" s="15"/>
      <c r="F126" s="31"/>
      <c r="G126" s="15"/>
      <c r="H126" s="31"/>
      <c r="I126" s="15"/>
      <c r="J126" s="3"/>
      <c r="K126" s="15"/>
      <c r="L126" s="3"/>
      <c r="M126" s="15"/>
      <c r="N126" s="31"/>
    </row>
    <row r="127" spans="1:14" ht="86.25" customHeight="1" thickBot="1">
      <c r="A127" s="8" t="s">
        <v>121</v>
      </c>
      <c r="B127" s="36"/>
      <c r="C127" s="31"/>
      <c r="D127" s="3"/>
      <c r="E127" s="15"/>
      <c r="F127" s="31"/>
      <c r="G127" s="15"/>
      <c r="H127" s="31"/>
      <c r="I127" s="15"/>
      <c r="J127" s="3"/>
      <c r="K127" s="15"/>
      <c r="L127" s="3"/>
      <c r="M127" s="15"/>
      <c r="N127" s="31"/>
    </row>
    <row r="128" spans="1:14" ht="68.25" customHeight="1" thickBot="1">
      <c r="A128" s="8" t="s">
        <v>122</v>
      </c>
      <c r="B128" s="39"/>
      <c r="C128" s="31"/>
      <c r="D128" s="3"/>
      <c r="E128" s="15"/>
      <c r="F128" s="31"/>
      <c r="G128" s="15"/>
      <c r="H128" s="31"/>
      <c r="I128" s="15"/>
      <c r="J128" s="3"/>
      <c r="K128" s="15"/>
      <c r="L128" s="3"/>
      <c r="M128" s="15"/>
      <c r="N128" s="31"/>
    </row>
    <row r="129" spans="1:14" ht="51.75" customHeight="1" thickBot="1">
      <c r="A129" s="7" t="s">
        <v>123</v>
      </c>
      <c r="B129" s="39">
        <v>240</v>
      </c>
      <c r="C129" s="29">
        <f>B129*E129</f>
        <v>12</v>
      </c>
      <c r="D129" s="22"/>
      <c r="E129" s="23">
        <v>0.05</v>
      </c>
      <c r="F129" s="29">
        <f>B129*G129</f>
        <v>36</v>
      </c>
      <c r="G129" s="23">
        <v>0.15</v>
      </c>
      <c r="H129" s="29">
        <f>B129*I129</f>
        <v>180</v>
      </c>
      <c r="I129" s="23">
        <v>0.75</v>
      </c>
      <c r="J129" s="22">
        <f>B129*K129</f>
        <v>12</v>
      </c>
      <c r="K129" s="23">
        <v>0.05</v>
      </c>
      <c r="L129" s="22"/>
      <c r="M129" s="23"/>
      <c r="N129" s="29">
        <f>B129</f>
        <v>240</v>
      </c>
    </row>
    <row r="130" spans="1:14" ht="109.5" customHeight="1" thickBot="1">
      <c r="A130" s="8" t="s">
        <v>124</v>
      </c>
      <c r="B130" s="39"/>
      <c r="C130" s="31"/>
      <c r="D130" s="3"/>
      <c r="E130" s="15"/>
      <c r="F130" s="31"/>
      <c r="G130" s="15"/>
      <c r="H130" s="31"/>
      <c r="I130" s="15"/>
      <c r="J130" s="3"/>
      <c r="K130" s="15"/>
      <c r="L130" s="3"/>
      <c r="M130" s="15"/>
      <c r="N130" s="31"/>
    </row>
    <row r="131" spans="1:14" ht="99" customHeight="1" thickBot="1">
      <c r="A131" s="8" t="s">
        <v>125</v>
      </c>
      <c r="B131" s="39"/>
      <c r="C131" s="31"/>
      <c r="D131" s="3"/>
      <c r="E131" s="15"/>
      <c r="F131" s="31"/>
      <c r="G131" s="15"/>
      <c r="H131" s="31"/>
      <c r="I131" s="15"/>
      <c r="J131" s="3"/>
      <c r="K131" s="15"/>
      <c r="L131" s="3"/>
      <c r="M131" s="15"/>
      <c r="N131" s="31"/>
    </row>
    <row r="132" spans="1:14" ht="128.25" customHeight="1" thickBot="1">
      <c r="A132" s="10" t="s">
        <v>126</v>
      </c>
      <c r="B132" s="36">
        <f>B133+B149</f>
        <v>94950</v>
      </c>
      <c r="C132" s="29">
        <f>B132*E132</f>
        <v>4747.5</v>
      </c>
      <c r="D132" s="22"/>
      <c r="E132" s="23">
        <v>0.05</v>
      </c>
      <c r="F132" s="29">
        <f>B132*G132</f>
        <v>14242.5</v>
      </c>
      <c r="G132" s="23">
        <v>0.15</v>
      </c>
      <c r="H132" s="29">
        <f>B132*I132</f>
        <v>75960</v>
      </c>
      <c r="I132" s="23">
        <v>0.8</v>
      </c>
      <c r="J132" s="22"/>
      <c r="K132" s="23"/>
      <c r="L132" s="22"/>
      <c r="M132" s="23"/>
      <c r="N132" s="29">
        <f>B132</f>
        <v>94950</v>
      </c>
    </row>
    <row r="133" spans="1:14" ht="128.25" customHeight="1" thickBot="1">
      <c r="A133" s="9" t="s">
        <v>198</v>
      </c>
      <c r="B133" s="39">
        <f>B134+B141</f>
        <v>68950</v>
      </c>
      <c r="C133" s="29">
        <f>B133*E133</f>
        <v>3447.5</v>
      </c>
      <c r="D133" s="22"/>
      <c r="E133" s="23">
        <v>0.05</v>
      </c>
      <c r="F133" s="29">
        <f>B133*G133</f>
        <v>10342.5</v>
      </c>
      <c r="G133" s="23">
        <v>0.15</v>
      </c>
      <c r="H133" s="29">
        <f>B133*I133</f>
        <v>55160</v>
      </c>
      <c r="I133" s="23">
        <v>0.8</v>
      </c>
      <c r="J133" s="22"/>
      <c r="K133" s="23"/>
      <c r="L133" s="22"/>
      <c r="M133" s="23"/>
      <c r="N133" s="29">
        <f>B133</f>
        <v>68950</v>
      </c>
    </row>
    <row r="134" spans="1:14" ht="133.5" customHeight="1" thickBot="1">
      <c r="A134" s="7" t="s">
        <v>127</v>
      </c>
      <c r="B134" s="39">
        <v>65200</v>
      </c>
      <c r="C134" s="29">
        <f>B134*E134</f>
        <v>3260</v>
      </c>
      <c r="D134" s="22"/>
      <c r="E134" s="23">
        <v>0.05</v>
      </c>
      <c r="F134" s="29">
        <f>B134*G134</f>
        <v>9780</v>
      </c>
      <c r="G134" s="23">
        <v>0.15</v>
      </c>
      <c r="H134" s="29">
        <f>B134*I134</f>
        <v>52160</v>
      </c>
      <c r="I134" s="23">
        <v>0.8</v>
      </c>
      <c r="J134" s="22"/>
      <c r="K134" s="23"/>
      <c r="L134" s="22"/>
      <c r="M134" s="23"/>
      <c r="N134" s="29">
        <f>B134</f>
        <v>65200</v>
      </c>
    </row>
    <row r="135" spans="1:14" ht="84.75" customHeight="1" thickBot="1">
      <c r="A135" s="8" t="s">
        <v>128</v>
      </c>
      <c r="B135" s="39"/>
      <c r="C135" s="31"/>
      <c r="D135" s="3"/>
      <c r="E135" s="15"/>
      <c r="F135" s="31"/>
      <c r="G135" s="15"/>
      <c r="H135" s="31"/>
      <c r="I135" s="15"/>
      <c r="J135" s="3"/>
      <c r="K135" s="15"/>
      <c r="L135" s="3"/>
      <c r="M135" s="15"/>
      <c r="N135" s="31"/>
    </row>
    <row r="136" spans="1:14" ht="32.25" thickBot="1">
      <c r="A136" s="8" t="s">
        <v>205</v>
      </c>
      <c r="B136" s="39"/>
      <c r="C136" s="31"/>
      <c r="D136" s="3"/>
      <c r="E136" s="15"/>
      <c r="F136" s="31"/>
      <c r="G136" s="15"/>
      <c r="H136" s="31"/>
      <c r="I136" s="15"/>
      <c r="J136" s="3"/>
      <c r="K136" s="15"/>
      <c r="L136" s="3"/>
      <c r="M136" s="15"/>
      <c r="N136" s="31"/>
    </row>
    <row r="137" spans="1:14" ht="50.25" customHeight="1" thickBot="1">
      <c r="A137" s="8" t="s">
        <v>129</v>
      </c>
      <c r="B137" s="39"/>
      <c r="C137" s="31"/>
      <c r="D137" s="3"/>
      <c r="E137" s="15"/>
      <c r="F137" s="31"/>
      <c r="G137" s="15"/>
      <c r="H137" s="31"/>
      <c r="I137" s="15"/>
      <c r="J137" s="3"/>
      <c r="K137" s="15"/>
      <c r="L137" s="3"/>
      <c r="M137" s="15"/>
      <c r="N137" s="31"/>
    </row>
    <row r="138" spans="1:14" ht="72" customHeight="1" thickBot="1">
      <c r="A138" s="8" t="s">
        <v>130</v>
      </c>
      <c r="B138" s="39"/>
      <c r="C138" s="31"/>
      <c r="D138" s="3"/>
      <c r="E138" s="15"/>
      <c r="F138" s="31"/>
      <c r="G138" s="15"/>
      <c r="H138" s="31"/>
      <c r="I138" s="15"/>
      <c r="J138" s="3"/>
      <c r="K138" s="15"/>
      <c r="L138" s="3"/>
      <c r="M138" s="15"/>
      <c r="N138" s="31"/>
    </row>
    <row r="139" spans="1:14" ht="56.25" customHeight="1" thickBot="1">
      <c r="A139" s="8" t="s">
        <v>131</v>
      </c>
      <c r="B139" s="39"/>
      <c r="C139" s="31"/>
      <c r="D139" s="3"/>
      <c r="E139" s="15"/>
      <c r="F139" s="31"/>
      <c r="G139" s="15"/>
      <c r="H139" s="31"/>
      <c r="I139" s="15"/>
      <c r="J139" s="3"/>
      <c r="K139" s="15"/>
      <c r="L139" s="3"/>
      <c r="M139" s="15"/>
      <c r="N139" s="31"/>
    </row>
    <row r="140" spans="1:14" ht="58.5" customHeight="1" thickBot="1">
      <c r="A140" s="8" t="s">
        <v>132</v>
      </c>
      <c r="B140" s="39"/>
      <c r="C140" s="31"/>
      <c r="D140" s="3"/>
      <c r="E140" s="15"/>
      <c r="F140" s="31"/>
      <c r="G140" s="15"/>
      <c r="H140" s="31"/>
      <c r="I140" s="15"/>
      <c r="J140" s="3"/>
      <c r="K140" s="15"/>
      <c r="L140" s="3"/>
      <c r="M140" s="15"/>
      <c r="N140" s="31"/>
    </row>
    <row r="141" spans="1:14" ht="57.75" customHeight="1" thickBot="1">
      <c r="A141" s="7" t="s">
        <v>206</v>
      </c>
      <c r="B141" s="39">
        <v>3750</v>
      </c>
      <c r="C141" s="29">
        <f>B141*E141</f>
        <v>187.5</v>
      </c>
      <c r="D141" s="22"/>
      <c r="E141" s="23">
        <v>0.05</v>
      </c>
      <c r="F141" s="29">
        <f>B141*G141</f>
        <v>562.5</v>
      </c>
      <c r="G141" s="23">
        <v>0.15</v>
      </c>
      <c r="H141" s="29">
        <f>B141*I141</f>
        <v>2812.5</v>
      </c>
      <c r="I141" s="23">
        <v>0.75</v>
      </c>
      <c r="J141" s="22">
        <f>B141*K141</f>
        <v>187.5</v>
      </c>
      <c r="K141" s="23">
        <v>0.05</v>
      </c>
      <c r="L141" s="22"/>
      <c r="M141" s="23"/>
      <c r="N141" s="29">
        <f>B141</f>
        <v>3750</v>
      </c>
    </row>
    <row r="142" spans="1:14" ht="79.5" customHeight="1" thickBot="1">
      <c r="A142" s="8" t="s">
        <v>133</v>
      </c>
      <c r="B142" s="36"/>
      <c r="C142" s="31"/>
      <c r="D142" s="3"/>
      <c r="E142" s="15"/>
      <c r="F142" s="31"/>
      <c r="G142" s="15"/>
      <c r="H142" s="31"/>
      <c r="I142" s="15"/>
      <c r="J142" s="3"/>
      <c r="K142" s="15"/>
      <c r="L142" s="3"/>
      <c r="M142" s="15"/>
      <c r="N142" s="31"/>
    </row>
    <row r="143" spans="1:14" ht="71.25" customHeight="1" thickBot="1">
      <c r="A143" s="8" t="s">
        <v>134</v>
      </c>
      <c r="B143" s="39"/>
      <c r="C143" s="31"/>
      <c r="D143" s="3"/>
      <c r="E143" s="15"/>
      <c r="F143" s="31"/>
      <c r="G143" s="15"/>
      <c r="H143" s="31"/>
      <c r="I143" s="15"/>
      <c r="J143" s="3"/>
      <c r="K143" s="15"/>
      <c r="L143" s="3"/>
      <c r="M143" s="15"/>
      <c r="N143" s="31"/>
    </row>
    <row r="144" spans="1:14" ht="75" customHeight="1" thickBot="1">
      <c r="A144" s="8" t="s">
        <v>135</v>
      </c>
      <c r="B144" s="39"/>
      <c r="C144" s="31"/>
      <c r="D144" s="3"/>
      <c r="E144" s="15"/>
      <c r="F144" s="31"/>
      <c r="G144" s="15"/>
      <c r="H144" s="31"/>
      <c r="I144" s="15"/>
      <c r="J144" s="3"/>
      <c r="K144" s="15"/>
      <c r="L144" s="3"/>
      <c r="M144" s="15"/>
      <c r="N144" s="31"/>
    </row>
    <row r="145" spans="1:14" ht="70.5" customHeight="1" thickBot="1">
      <c r="A145" s="8" t="s">
        <v>136</v>
      </c>
      <c r="B145" s="39"/>
      <c r="C145" s="31"/>
      <c r="D145" s="3"/>
      <c r="E145" s="15"/>
      <c r="F145" s="31"/>
      <c r="G145" s="15"/>
      <c r="H145" s="31"/>
      <c r="I145" s="15"/>
      <c r="J145" s="3"/>
      <c r="K145" s="15"/>
      <c r="L145" s="3"/>
      <c r="M145" s="15"/>
      <c r="N145" s="31"/>
    </row>
    <row r="146" spans="1:14" ht="49.5" customHeight="1" thickBot="1">
      <c r="A146" s="8" t="s">
        <v>137</v>
      </c>
      <c r="B146" s="39"/>
      <c r="C146" s="31"/>
      <c r="D146" s="3"/>
      <c r="E146" s="15"/>
      <c r="F146" s="31"/>
      <c r="G146" s="15"/>
      <c r="H146" s="31"/>
      <c r="I146" s="15"/>
      <c r="J146" s="3"/>
      <c r="K146" s="15"/>
      <c r="L146" s="3"/>
      <c r="M146" s="15"/>
      <c r="N146" s="31"/>
    </row>
    <row r="147" spans="1:14" ht="105.75" customHeight="1" thickBot="1">
      <c r="A147" s="14" t="s">
        <v>199</v>
      </c>
      <c r="B147" s="39"/>
      <c r="C147" s="31"/>
      <c r="D147" s="3"/>
      <c r="E147" s="15"/>
      <c r="F147" s="31"/>
      <c r="G147" s="15"/>
      <c r="H147" s="31"/>
      <c r="I147" s="15"/>
      <c r="J147" s="3"/>
      <c r="K147" s="15"/>
      <c r="L147" s="3"/>
      <c r="M147" s="15"/>
      <c r="N147" s="31"/>
    </row>
    <row r="148" spans="1:14" ht="30.75" customHeight="1" thickBot="1">
      <c r="A148" s="14" t="s">
        <v>138</v>
      </c>
      <c r="B148" s="39"/>
      <c r="C148" s="31"/>
      <c r="D148" s="3"/>
      <c r="E148" s="15"/>
      <c r="F148" s="31"/>
      <c r="G148" s="15"/>
      <c r="H148" s="31"/>
      <c r="I148" s="15"/>
      <c r="J148" s="3"/>
      <c r="K148" s="15"/>
      <c r="L148" s="3"/>
      <c r="M148" s="15"/>
      <c r="N148" s="31"/>
    </row>
    <row r="149" spans="1:14" ht="113.25" customHeight="1" thickBot="1">
      <c r="A149" s="12" t="s">
        <v>139</v>
      </c>
      <c r="B149" s="39">
        <f>B150+B156+B157</f>
        <v>26000</v>
      </c>
      <c r="C149" s="29">
        <f>B149*E149</f>
        <v>1300</v>
      </c>
      <c r="D149" s="22"/>
      <c r="E149" s="23">
        <v>0.05</v>
      </c>
      <c r="F149" s="29">
        <f>B149*G149</f>
        <v>3900</v>
      </c>
      <c r="G149" s="23">
        <v>0.15</v>
      </c>
      <c r="H149" s="29">
        <f>B149*I149</f>
        <v>20800</v>
      </c>
      <c r="I149" s="23">
        <v>0.8</v>
      </c>
      <c r="J149" s="22"/>
      <c r="K149" s="23"/>
      <c r="L149" s="22"/>
      <c r="M149" s="23"/>
      <c r="N149" s="29">
        <f>B149</f>
        <v>26000</v>
      </c>
    </row>
    <row r="150" spans="1:14" ht="135.75" customHeight="1" thickBot="1">
      <c r="A150" s="7" t="s">
        <v>140</v>
      </c>
      <c r="B150" s="39">
        <v>12000</v>
      </c>
      <c r="C150" s="29">
        <f>B150*E150</f>
        <v>600</v>
      </c>
      <c r="D150" s="22"/>
      <c r="E150" s="23">
        <v>0.05</v>
      </c>
      <c r="F150" s="29">
        <f>B150*G150</f>
        <v>1800</v>
      </c>
      <c r="G150" s="23">
        <v>0.15</v>
      </c>
      <c r="H150" s="29">
        <f>B150*I150</f>
        <v>9600</v>
      </c>
      <c r="I150" s="23">
        <v>0.8</v>
      </c>
      <c r="J150" s="22"/>
      <c r="K150" s="23"/>
      <c r="L150" s="22"/>
      <c r="M150" s="23"/>
      <c r="N150" s="29">
        <f>B150</f>
        <v>12000</v>
      </c>
    </row>
    <row r="151" spans="1:14" ht="80.25" customHeight="1" thickBot="1">
      <c r="A151" s="8" t="s">
        <v>141</v>
      </c>
      <c r="B151" s="36"/>
      <c r="C151" s="31"/>
      <c r="D151" s="3"/>
      <c r="E151" s="15"/>
      <c r="F151" s="31"/>
      <c r="G151" s="15"/>
      <c r="H151" s="31"/>
      <c r="I151" s="15"/>
      <c r="J151" s="3"/>
      <c r="K151" s="15"/>
      <c r="L151" s="3"/>
      <c r="M151" s="15"/>
      <c r="N151" s="31"/>
    </row>
    <row r="152" spans="1:14" ht="91.5" customHeight="1" thickBot="1">
      <c r="A152" s="8" t="s">
        <v>142</v>
      </c>
      <c r="B152" s="36"/>
      <c r="C152" s="31"/>
      <c r="D152" s="3"/>
      <c r="E152" s="15"/>
      <c r="F152" s="31"/>
      <c r="G152" s="15"/>
      <c r="H152" s="31"/>
      <c r="I152" s="15"/>
      <c r="J152" s="3"/>
      <c r="K152" s="15"/>
      <c r="L152" s="3"/>
      <c r="M152" s="15"/>
      <c r="N152" s="31"/>
    </row>
    <row r="153" spans="1:14" ht="85.5" customHeight="1" thickBot="1">
      <c r="A153" s="8" t="s">
        <v>143</v>
      </c>
      <c r="B153" s="36"/>
      <c r="C153" s="31"/>
      <c r="D153" s="3"/>
      <c r="E153" s="15"/>
      <c r="F153" s="31"/>
      <c r="G153" s="15"/>
      <c r="H153" s="31"/>
      <c r="I153" s="15"/>
      <c r="J153" s="3"/>
      <c r="K153" s="15"/>
      <c r="L153" s="3"/>
      <c r="M153" s="15"/>
      <c r="N153" s="31"/>
    </row>
    <row r="154" spans="1:14" ht="38.25" customHeight="1" thickBot="1">
      <c r="A154" s="8" t="s">
        <v>144</v>
      </c>
      <c r="B154" s="39"/>
      <c r="C154" s="31"/>
      <c r="D154" s="3"/>
      <c r="E154" s="15"/>
      <c r="F154" s="31"/>
      <c r="G154" s="15"/>
      <c r="H154" s="31"/>
      <c r="I154" s="15"/>
      <c r="J154" s="3"/>
      <c r="K154" s="15"/>
      <c r="L154" s="3"/>
      <c r="M154" s="15"/>
      <c r="N154" s="31"/>
    </row>
    <row r="155" spans="1:14" ht="34.5" customHeight="1" thickBot="1">
      <c r="A155" s="8" t="s">
        <v>145</v>
      </c>
      <c r="B155" s="39"/>
      <c r="C155" s="31"/>
      <c r="D155" s="3"/>
      <c r="E155" s="15"/>
      <c r="F155" s="31"/>
      <c r="G155" s="15"/>
      <c r="H155" s="31"/>
      <c r="I155" s="15"/>
      <c r="J155" s="3"/>
      <c r="K155" s="15"/>
      <c r="L155" s="3"/>
      <c r="M155" s="15"/>
      <c r="N155" s="31"/>
    </row>
    <row r="156" spans="1:14" ht="149.25" customHeight="1" thickBot="1">
      <c r="A156" s="7" t="s">
        <v>146</v>
      </c>
      <c r="B156" s="39">
        <v>13700</v>
      </c>
      <c r="C156" s="29">
        <f>B156*E156</f>
        <v>685</v>
      </c>
      <c r="D156" s="22"/>
      <c r="E156" s="23">
        <v>0.05</v>
      </c>
      <c r="F156" s="29">
        <f>B156*G156</f>
        <v>2055</v>
      </c>
      <c r="G156" s="23">
        <v>0.15</v>
      </c>
      <c r="H156" s="29">
        <f>B156*I156</f>
        <v>10960</v>
      </c>
      <c r="I156" s="23">
        <v>0.8</v>
      </c>
      <c r="J156" s="22"/>
      <c r="K156" s="23"/>
      <c r="L156" s="22"/>
      <c r="M156" s="23"/>
      <c r="N156" s="29">
        <f>B156</f>
        <v>13700</v>
      </c>
    </row>
    <row r="157" spans="1:14" ht="93.75" customHeight="1" thickBot="1">
      <c r="A157" s="7" t="s">
        <v>147</v>
      </c>
      <c r="B157" s="39">
        <v>300</v>
      </c>
      <c r="C157" s="29">
        <f>B157*E157</f>
        <v>15</v>
      </c>
      <c r="D157" s="22"/>
      <c r="E157" s="23">
        <v>0.05</v>
      </c>
      <c r="F157" s="29">
        <f>B157*G157</f>
        <v>45</v>
      </c>
      <c r="G157" s="23">
        <v>0.15</v>
      </c>
      <c r="H157" s="29">
        <f>B157*I157</f>
        <v>240</v>
      </c>
      <c r="I157" s="23">
        <v>0.8</v>
      </c>
      <c r="J157" s="22"/>
      <c r="K157" s="23"/>
      <c r="L157" s="22"/>
      <c r="M157" s="23"/>
      <c r="N157" s="29">
        <f>B157</f>
        <v>300</v>
      </c>
    </row>
    <row r="158" spans="1:14" ht="70.5" customHeight="1" thickBot="1">
      <c r="A158" s="8" t="s">
        <v>148</v>
      </c>
      <c r="B158" s="39"/>
      <c r="C158" s="31"/>
      <c r="D158" s="3"/>
      <c r="E158" s="15"/>
      <c r="F158" s="31"/>
      <c r="G158" s="15"/>
      <c r="H158" s="31"/>
      <c r="I158" s="15"/>
      <c r="J158" s="3"/>
      <c r="K158" s="15"/>
      <c r="L158" s="3"/>
      <c r="M158" s="15"/>
      <c r="N158" s="31"/>
    </row>
    <row r="159" spans="1:14" ht="115.5" customHeight="1" thickBot="1">
      <c r="A159" s="8" t="s">
        <v>149</v>
      </c>
      <c r="B159" s="39"/>
      <c r="C159" s="31"/>
      <c r="D159" s="3"/>
      <c r="E159" s="15"/>
      <c r="F159" s="31"/>
      <c r="G159" s="15"/>
      <c r="H159" s="31"/>
      <c r="I159" s="15"/>
      <c r="J159" s="3"/>
      <c r="K159" s="15"/>
      <c r="L159" s="3"/>
      <c r="M159" s="15"/>
      <c r="N159" s="31"/>
    </row>
    <row r="160" spans="1:14" ht="32.25" thickBot="1">
      <c r="A160" s="21" t="s">
        <v>150</v>
      </c>
      <c r="B160" s="36">
        <f>B161</f>
        <v>5340</v>
      </c>
      <c r="C160" s="33">
        <f>B160*E160</f>
        <v>267</v>
      </c>
      <c r="D160" s="16"/>
      <c r="E160" s="17">
        <v>0.05</v>
      </c>
      <c r="F160" s="33">
        <f>B160*G160</f>
        <v>801</v>
      </c>
      <c r="G160" s="17">
        <v>0.15</v>
      </c>
      <c r="H160" s="33">
        <f>B160*I160</f>
        <v>4272</v>
      </c>
      <c r="I160" s="17">
        <v>0.8</v>
      </c>
      <c r="J160" s="16"/>
      <c r="K160" s="17"/>
      <c r="L160" s="16"/>
      <c r="M160" s="17"/>
      <c r="N160" s="33">
        <f>B160</f>
        <v>5340</v>
      </c>
    </row>
    <row r="161" spans="1:14" ht="63.75" thickBot="1">
      <c r="A161" s="9" t="s">
        <v>151</v>
      </c>
      <c r="B161" s="39">
        <f>B162+B163+B166+B175</f>
        <v>5340</v>
      </c>
      <c r="C161" s="29">
        <f>B161*E161</f>
        <v>267</v>
      </c>
      <c r="D161" s="22"/>
      <c r="E161" s="23">
        <v>0.05</v>
      </c>
      <c r="F161" s="29">
        <f>B161*G161</f>
        <v>801</v>
      </c>
      <c r="G161" s="23">
        <v>0.15</v>
      </c>
      <c r="H161" s="29">
        <f>B161*I161</f>
        <v>4272</v>
      </c>
      <c r="I161" s="23">
        <v>0.8</v>
      </c>
      <c r="J161" s="22"/>
      <c r="K161" s="23"/>
      <c r="L161" s="22"/>
      <c r="M161" s="23"/>
      <c r="N161" s="29">
        <f>B161</f>
        <v>5340</v>
      </c>
    </row>
    <row r="162" spans="1:14" ht="95.25" thickBot="1">
      <c r="A162" s="7" t="s">
        <v>152</v>
      </c>
      <c r="B162" s="39">
        <v>100</v>
      </c>
      <c r="C162" s="29">
        <f>B162*E162</f>
        <v>5</v>
      </c>
      <c r="D162" s="22"/>
      <c r="E162" s="23">
        <v>0.05</v>
      </c>
      <c r="F162" s="29">
        <f>B162*G162</f>
        <v>15</v>
      </c>
      <c r="G162" s="23">
        <v>0.15</v>
      </c>
      <c r="H162" s="29">
        <f>B162*I162</f>
        <v>80</v>
      </c>
      <c r="I162" s="23">
        <v>0.8</v>
      </c>
      <c r="J162" s="22"/>
      <c r="K162" s="23"/>
      <c r="L162" s="22"/>
      <c r="M162" s="23"/>
      <c r="N162" s="29">
        <f>B162</f>
        <v>100</v>
      </c>
    </row>
    <row r="163" spans="1:14" ht="32.25" thickBot="1">
      <c r="A163" s="7" t="s">
        <v>153</v>
      </c>
      <c r="B163" s="39">
        <v>3050</v>
      </c>
      <c r="C163" s="29">
        <f>B163*E163</f>
        <v>152.5</v>
      </c>
      <c r="D163" s="22"/>
      <c r="E163" s="23">
        <v>0.05</v>
      </c>
      <c r="F163" s="29">
        <f>B163*G163</f>
        <v>457.5</v>
      </c>
      <c r="G163" s="23">
        <v>0.15</v>
      </c>
      <c r="H163" s="29">
        <f>B163*I163</f>
        <v>2440</v>
      </c>
      <c r="I163" s="23">
        <v>0.8</v>
      </c>
      <c r="J163" s="22"/>
      <c r="K163" s="23"/>
      <c r="L163" s="22"/>
      <c r="M163" s="23"/>
      <c r="N163" s="29">
        <f>B163</f>
        <v>3050</v>
      </c>
    </row>
    <row r="164" spans="1:14" ht="69.75" customHeight="1" thickBot="1">
      <c r="A164" s="8" t="s">
        <v>154</v>
      </c>
      <c r="B164" s="39"/>
      <c r="C164" s="31"/>
      <c r="D164" s="3"/>
      <c r="E164" s="15"/>
      <c r="F164" s="31"/>
      <c r="G164" s="15"/>
      <c r="H164" s="31"/>
      <c r="I164" s="15"/>
      <c r="J164" s="3"/>
      <c r="K164" s="15"/>
      <c r="L164" s="3"/>
      <c r="M164" s="15"/>
      <c r="N164" s="31"/>
    </row>
    <row r="165" spans="1:14" ht="108.75" customHeight="1" thickBot="1">
      <c r="A165" s="8" t="s">
        <v>155</v>
      </c>
      <c r="B165" s="39"/>
      <c r="C165" s="31"/>
      <c r="D165" s="3"/>
      <c r="E165" s="15"/>
      <c r="F165" s="31"/>
      <c r="G165" s="15"/>
      <c r="H165" s="31"/>
      <c r="I165" s="15"/>
      <c r="J165" s="3"/>
      <c r="K165" s="15"/>
      <c r="L165" s="3"/>
      <c r="M165" s="15"/>
      <c r="N165" s="31"/>
    </row>
    <row r="166" spans="1:14" ht="48.75" customHeight="1" thickBot="1">
      <c r="A166" s="7" t="s">
        <v>156</v>
      </c>
      <c r="B166" s="39">
        <v>1740</v>
      </c>
      <c r="C166" s="29">
        <f>B166*E166</f>
        <v>87</v>
      </c>
      <c r="D166" s="22"/>
      <c r="E166" s="23">
        <v>0.05</v>
      </c>
      <c r="F166" s="29">
        <f>B166*G166</f>
        <v>261</v>
      </c>
      <c r="G166" s="23">
        <v>0.15</v>
      </c>
      <c r="H166" s="29">
        <f>B166*I166</f>
        <v>1392</v>
      </c>
      <c r="I166" s="23">
        <v>0.8</v>
      </c>
      <c r="J166" s="22"/>
      <c r="K166" s="23"/>
      <c r="L166" s="22"/>
      <c r="M166" s="23"/>
      <c r="N166" s="29">
        <f>B166</f>
        <v>1740</v>
      </c>
    </row>
    <row r="167" spans="1:14" ht="121.5" customHeight="1" thickBot="1">
      <c r="A167" s="8" t="s">
        <v>157</v>
      </c>
      <c r="B167" s="39"/>
      <c r="C167" s="31"/>
      <c r="D167" s="3"/>
      <c r="E167" s="15"/>
      <c r="F167" s="31"/>
      <c r="G167" s="15"/>
      <c r="H167" s="31"/>
      <c r="I167" s="15"/>
      <c r="J167" s="3"/>
      <c r="K167" s="15"/>
      <c r="L167" s="3"/>
      <c r="M167" s="15"/>
      <c r="N167" s="31"/>
    </row>
    <row r="168" spans="1:14" ht="90.75" customHeight="1" thickBot="1">
      <c r="A168" s="8" t="s">
        <v>158</v>
      </c>
      <c r="B168" s="39"/>
      <c r="C168" s="31"/>
      <c r="D168" s="3"/>
      <c r="E168" s="15"/>
      <c r="F168" s="31"/>
      <c r="G168" s="15"/>
      <c r="H168" s="31"/>
      <c r="I168" s="15"/>
      <c r="J168" s="3"/>
      <c r="K168" s="15"/>
      <c r="L168" s="3"/>
      <c r="M168" s="15"/>
      <c r="N168" s="31"/>
    </row>
    <row r="169" spans="1:14" ht="53.25" customHeight="1" thickBot="1">
      <c r="A169" s="8" t="s">
        <v>207</v>
      </c>
      <c r="B169" s="39"/>
      <c r="C169" s="31"/>
      <c r="D169" s="3"/>
      <c r="E169" s="15"/>
      <c r="F169" s="31"/>
      <c r="G169" s="15"/>
      <c r="H169" s="31"/>
      <c r="I169" s="15"/>
      <c r="J169" s="3"/>
      <c r="K169" s="15"/>
      <c r="L169" s="3"/>
      <c r="M169" s="15"/>
      <c r="N169" s="31"/>
    </row>
    <row r="170" spans="1:14" ht="76.5" customHeight="1" thickBot="1">
      <c r="A170" s="8" t="s">
        <v>159</v>
      </c>
      <c r="B170" s="39"/>
      <c r="C170" s="31"/>
      <c r="D170" s="3"/>
      <c r="E170" s="15"/>
      <c r="F170" s="31"/>
      <c r="G170" s="15"/>
      <c r="H170" s="31"/>
      <c r="I170" s="15"/>
      <c r="J170" s="3"/>
      <c r="K170" s="15"/>
      <c r="L170" s="3"/>
      <c r="M170" s="15"/>
      <c r="N170" s="31"/>
    </row>
    <row r="171" spans="1:14" ht="92.25" customHeight="1" thickBot="1">
      <c r="A171" s="8" t="s">
        <v>160</v>
      </c>
      <c r="B171" s="36"/>
      <c r="C171" s="31"/>
      <c r="D171" s="3"/>
      <c r="E171" s="15"/>
      <c r="F171" s="31"/>
      <c r="G171" s="15"/>
      <c r="H171" s="31"/>
      <c r="I171" s="15"/>
      <c r="J171" s="3"/>
      <c r="K171" s="15"/>
      <c r="L171" s="3"/>
      <c r="M171" s="15"/>
      <c r="N171" s="31"/>
    </row>
    <row r="172" spans="1:14" ht="70.5" customHeight="1" thickBot="1">
      <c r="A172" s="8" t="s">
        <v>161</v>
      </c>
      <c r="B172" s="36"/>
      <c r="C172" s="31"/>
      <c r="D172" s="3"/>
      <c r="E172" s="15"/>
      <c r="F172" s="31"/>
      <c r="G172" s="15"/>
      <c r="H172" s="31"/>
      <c r="I172" s="15"/>
      <c r="J172" s="3"/>
      <c r="K172" s="15"/>
      <c r="L172" s="3"/>
      <c r="M172" s="15"/>
      <c r="N172" s="31"/>
    </row>
    <row r="173" spans="1:14" ht="85.5" customHeight="1" thickBot="1">
      <c r="A173" s="8" t="s">
        <v>162</v>
      </c>
      <c r="B173" s="36"/>
      <c r="C173" s="31"/>
      <c r="D173" s="3"/>
      <c r="E173" s="15"/>
      <c r="F173" s="31"/>
      <c r="G173" s="15"/>
      <c r="H173" s="31"/>
      <c r="I173" s="15"/>
      <c r="J173" s="3"/>
      <c r="K173" s="15"/>
      <c r="L173" s="3"/>
      <c r="M173" s="15"/>
      <c r="N173" s="31"/>
    </row>
    <row r="174" spans="1:14" ht="90.75" customHeight="1" thickBot="1">
      <c r="A174" s="8" t="s">
        <v>163</v>
      </c>
      <c r="B174" s="39"/>
      <c r="C174" s="31"/>
      <c r="D174" s="3"/>
      <c r="E174" s="15"/>
      <c r="F174" s="31"/>
      <c r="G174" s="15"/>
      <c r="H174" s="31"/>
      <c r="I174" s="15"/>
      <c r="J174" s="3"/>
      <c r="K174" s="15"/>
      <c r="L174" s="3"/>
      <c r="M174" s="15"/>
      <c r="N174" s="31"/>
    </row>
    <row r="175" spans="1:14" ht="113.25" customHeight="1" thickBot="1">
      <c r="A175" s="7" t="s">
        <v>164</v>
      </c>
      <c r="B175" s="39">
        <v>450</v>
      </c>
      <c r="C175" s="29">
        <f>B175*E175</f>
        <v>22.5</v>
      </c>
      <c r="D175" s="22"/>
      <c r="E175" s="23">
        <v>0.05</v>
      </c>
      <c r="F175" s="29">
        <f>B175*G175</f>
        <v>67.5</v>
      </c>
      <c r="G175" s="23">
        <v>0.15</v>
      </c>
      <c r="H175" s="29">
        <f>B175*I175</f>
        <v>360</v>
      </c>
      <c r="I175" s="23">
        <v>0.8</v>
      </c>
      <c r="J175" s="22"/>
      <c r="K175" s="23"/>
      <c r="L175" s="22"/>
      <c r="M175" s="23"/>
      <c r="N175" s="29">
        <f>B175</f>
        <v>450</v>
      </c>
    </row>
    <row r="176" spans="1:14" ht="114.75" customHeight="1" thickBot="1">
      <c r="A176" s="8" t="s">
        <v>165</v>
      </c>
      <c r="B176" s="39"/>
      <c r="C176" s="31"/>
      <c r="D176" s="3"/>
      <c r="E176" s="15"/>
      <c r="F176" s="31"/>
      <c r="G176" s="15"/>
      <c r="H176" s="31"/>
      <c r="I176" s="15"/>
      <c r="J176" s="3"/>
      <c r="K176" s="15"/>
      <c r="L176" s="3"/>
      <c r="M176" s="15"/>
      <c r="N176" s="31"/>
    </row>
    <row r="177" spans="1:14" ht="152.25" customHeight="1" thickBot="1">
      <c r="A177" s="8" t="s">
        <v>166</v>
      </c>
      <c r="B177" s="36"/>
      <c r="C177" s="31"/>
      <c r="D177" s="3"/>
      <c r="E177" s="15"/>
      <c r="F177" s="31"/>
      <c r="G177" s="15"/>
      <c r="H177" s="31"/>
      <c r="I177" s="15"/>
      <c r="J177" s="3"/>
      <c r="K177" s="15"/>
      <c r="L177" s="3"/>
      <c r="M177" s="15"/>
      <c r="N177" s="31"/>
    </row>
    <row r="178" spans="1:14" ht="118.5" customHeight="1" thickBot="1">
      <c r="A178" s="8" t="s">
        <v>167</v>
      </c>
      <c r="B178" s="36"/>
      <c r="C178" s="31"/>
      <c r="D178" s="3"/>
      <c r="E178" s="15"/>
      <c r="F178" s="31"/>
      <c r="G178" s="15"/>
      <c r="H178" s="31"/>
      <c r="I178" s="15"/>
      <c r="J178" s="3"/>
      <c r="K178" s="15"/>
      <c r="L178" s="3"/>
      <c r="M178" s="15"/>
      <c r="N178" s="31"/>
    </row>
    <row r="179" spans="1:14" ht="106.5" customHeight="1" thickBot="1">
      <c r="A179" s="21" t="s">
        <v>168</v>
      </c>
      <c r="B179" s="36">
        <f>B180+B186+B189+B192</f>
        <v>715</v>
      </c>
      <c r="C179" s="33">
        <f>B179*E179</f>
        <v>35.75</v>
      </c>
      <c r="D179" s="16"/>
      <c r="E179" s="17">
        <v>0.05</v>
      </c>
      <c r="F179" s="33">
        <f>B179*G179</f>
        <v>107.25</v>
      </c>
      <c r="G179" s="17">
        <v>0.15</v>
      </c>
      <c r="H179" s="33">
        <f>B179*I179</f>
        <v>572</v>
      </c>
      <c r="I179" s="17">
        <v>0.8</v>
      </c>
      <c r="J179" s="16"/>
      <c r="K179" s="17"/>
      <c r="L179" s="16"/>
      <c r="M179" s="17"/>
      <c r="N179" s="33">
        <f>B179</f>
        <v>715</v>
      </c>
    </row>
    <row r="180" spans="1:14" ht="146.25" customHeight="1" thickBot="1">
      <c r="A180" s="9" t="s">
        <v>169</v>
      </c>
      <c r="B180" s="36">
        <f>B181+B185</f>
        <v>185</v>
      </c>
      <c r="C180" s="29">
        <f>B180*E180</f>
        <v>9.25</v>
      </c>
      <c r="D180" s="22"/>
      <c r="E180" s="23">
        <v>0.05</v>
      </c>
      <c r="F180" s="29">
        <f>B180*G180</f>
        <v>27.75</v>
      </c>
      <c r="G180" s="23">
        <v>0.15</v>
      </c>
      <c r="H180" s="29">
        <f>B180*I180</f>
        <v>148</v>
      </c>
      <c r="I180" s="23">
        <v>0.8</v>
      </c>
      <c r="J180" s="22"/>
      <c r="K180" s="23"/>
      <c r="L180" s="22"/>
      <c r="M180" s="23"/>
      <c r="N180" s="29">
        <f>B180</f>
        <v>185</v>
      </c>
    </row>
    <row r="181" spans="1:14" ht="144" customHeight="1" thickBot="1">
      <c r="A181" s="13" t="s">
        <v>170</v>
      </c>
      <c r="B181" s="39">
        <v>45</v>
      </c>
      <c r="C181" s="29">
        <f>B181*E181</f>
        <v>2.25</v>
      </c>
      <c r="D181" s="22"/>
      <c r="E181" s="23">
        <v>0.05</v>
      </c>
      <c r="F181" s="29">
        <f>B181*G181</f>
        <v>6.75</v>
      </c>
      <c r="G181" s="23">
        <v>0.15</v>
      </c>
      <c r="H181" s="29">
        <f>B181*I181</f>
        <v>36</v>
      </c>
      <c r="I181" s="23">
        <v>0.8</v>
      </c>
      <c r="J181" s="22"/>
      <c r="K181" s="23"/>
      <c r="L181" s="22"/>
      <c r="M181" s="23"/>
      <c r="N181" s="29">
        <f>B181</f>
        <v>45</v>
      </c>
    </row>
    <row r="182" spans="1:14" ht="87" customHeight="1" thickBot="1">
      <c r="A182" s="14" t="s">
        <v>171</v>
      </c>
      <c r="B182" s="36"/>
      <c r="C182" s="31"/>
      <c r="D182" s="3"/>
      <c r="E182" s="15"/>
      <c r="F182" s="31"/>
      <c r="G182" s="15"/>
      <c r="H182" s="31"/>
      <c r="I182" s="15"/>
      <c r="J182" s="3"/>
      <c r="K182" s="15"/>
      <c r="L182" s="3"/>
      <c r="M182" s="15"/>
      <c r="N182" s="31"/>
    </row>
    <row r="183" spans="1:14" ht="46.5" customHeight="1" thickBot="1">
      <c r="A183" s="8" t="s">
        <v>172</v>
      </c>
      <c r="B183" s="39"/>
      <c r="C183" s="31"/>
      <c r="D183" s="3"/>
      <c r="E183" s="15"/>
      <c r="F183" s="31"/>
      <c r="G183" s="15"/>
      <c r="H183" s="31"/>
      <c r="I183" s="15"/>
      <c r="J183" s="3"/>
      <c r="K183" s="15"/>
      <c r="L183" s="3"/>
      <c r="M183" s="15"/>
      <c r="N183" s="31"/>
    </row>
    <row r="184" spans="1:14" ht="117" customHeight="1" thickBot="1">
      <c r="A184" s="8" t="s">
        <v>173</v>
      </c>
      <c r="B184" s="39"/>
      <c r="C184" s="31"/>
      <c r="D184" s="3"/>
      <c r="E184" s="15"/>
      <c r="F184" s="31"/>
      <c r="G184" s="15"/>
      <c r="H184" s="31"/>
      <c r="I184" s="15"/>
      <c r="J184" s="3"/>
      <c r="K184" s="15"/>
      <c r="L184" s="3"/>
      <c r="M184" s="15"/>
      <c r="N184" s="31"/>
    </row>
    <row r="185" spans="1:14" ht="150.75" customHeight="1" thickBot="1">
      <c r="A185" s="7" t="s">
        <v>174</v>
      </c>
      <c r="B185" s="39">
        <v>140</v>
      </c>
      <c r="C185" s="29">
        <f aca="true" t="shared" si="4" ref="C185:C194">B185*E185</f>
        <v>7</v>
      </c>
      <c r="D185" s="22"/>
      <c r="E185" s="23">
        <v>0.05</v>
      </c>
      <c r="F185" s="29">
        <f aca="true" t="shared" si="5" ref="F185:F194">B185*G185</f>
        <v>21</v>
      </c>
      <c r="G185" s="23">
        <v>0.15</v>
      </c>
      <c r="H185" s="29">
        <f aca="true" t="shared" si="6" ref="H185:H194">B185*I185</f>
        <v>112</v>
      </c>
      <c r="I185" s="23">
        <v>0.8</v>
      </c>
      <c r="J185" s="22"/>
      <c r="K185" s="23"/>
      <c r="L185" s="22"/>
      <c r="M185" s="23"/>
      <c r="N185" s="29">
        <f aca="true" t="shared" si="7" ref="N185:N194">B185</f>
        <v>140</v>
      </c>
    </row>
    <row r="186" spans="1:14" ht="140.25" customHeight="1" thickBot="1">
      <c r="A186" s="9" t="s">
        <v>175</v>
      </c>
      <c r="B186" s="39">
        <f>B187+B188</f>
        <v>130</v>
      </c>
      <c r="C186" s="29">
        <f t="shared" si="4"/>
        <v>6.5</v>
      </c>
      <c r="D186" s="22"/>
      <c r="E186" s="23">
        <v>0.05</v>
      </c>
      <c r="F186" s="29">
        <f t="shared" si="5"/>
        <v>19.5</v>
      </c>
      <c r="G186" s="23">
        <v>0.15</v>
      </c>
      <c r="H186" s="29">
        <f t="shared" si="6"/>
        <v>104</v>
      </c>
      <c r="I186" s="23">
        <v>0.8</v>
      </c>
      <c r="J186" s="22"/>
      <c r="K186" s="23"/>
      <c r="L186" s="22"/>
      <c r="M186" s="23"/>
      <c r="N186" s="29">
        <f t="shared" si="7"/>
        <v>130</v>
      </c>
    </row>
    <row r="187" spans="1:14" ht="111" customHeight="1" thickBot="1">
      <c r="A187" s="11" t="s">
        <v>176</v>
      </c>
      <c r="B187" s="39">
        <v>70</v>
      </c>
      <c r="C187" s="29">
        <f t="shared" si="4"/>
        <v>3.5</v>
      </c>
      <c r="D187" s="22"/>
      <c r="E187" s="23">
        <v>0.05</v>
      </c>
      <c r="F187" s="29">
        <f t="shared" si="5"/>
        <v>10.5</v>
      </c>
      <c r="G187" s="23">
        <v>0.15</v>
      </c>
      <c r="H187" s="29">
        <f t="shared" si="6"/>
        <v>56</v>
      </c>
      <c r="I187" s="23">
        <v>0.8</v>
      </c>
      <c r="J187" s="22"/>
      <c r="K187" s="23"/>
      <c r="L187" s="22"/>
      <c r="M187" s="23"/>
      <c r="N187" s="29">
        <f t="shared" si="7"/>
        <v>70</v>
      </c>
    </row>
    <row r="188" spans="1:14" ht="83.25" customHeight="1" thickBot="1">
      <c r="A188" s="11" t="s">
        <v>177</v>
      </c>
      <c r="B188" s="39">
        <v>60</v>
      </c>
      <c r="C188" s="29">
        <f t="shared" si="4"/>
        <v>3</v>
      </c>
      <c r="D188" s="22"/>
      <c r="E188" s="23">
        <v>0.05</v>
      </c>
      <c r="F188" s="29">
        <f t="shared" si="5"/>
        <v>9</v>
      </c>
      <c r="G188" s="23">
        <v>0.15</v>
      </c>
      <c r="H188" s="29">
        <f t="shared" si="6"/>
        <v>48</v>
      </c>
      <c r="I188" s="23">
        <v>0.8</v>
      </c>
      <c r="J188" s="22"/>
      <c r="K188" s="23"/>
      <c r="L188" s="22"/>
      <c r="M188" s="23"/>
      <c r="N188" s="29">
        <f t="shared" si="7"/>
        <v>60</v>
      </c>
    </row>
    <row r="189" spans="1:14" ht="93" customHeight="1" thickBot="1">
      <c r="A189" s="9" t="s">
        <v>200</v>
      </c>
      <c r="B189" s="39">
        <f>B190+B191</f>
        <v>80</v>
      </c>
      <c r="C189" s="29">
        <f t="shared" si="4"/>
        <v>4</v>
      </c>
      <c r="D189" s="22"/>
      <c r="E189" s="23">
        <v>0.05</v>
      </c>
      <c r="F189" s="29">
        <f t="shared" si="5"/>
        <v>12</v>
      </c>
      <c r="G189" s="23">
        <v>0.15</v>
      </c>
      <c r="H189" s="29">
        <f t="shared" si="6"/>
        <v>64</v>
      </c>
      <c r="I189" s="23">
        <v>0.8</v>
      </c>
      <c r="J189" s="22"/>
      <c r="K189" s="23"/>
      <c r="L189" s="22"/>
      <c r="M189" s="23"/>
      <c r="N189" s="29">
        <f t="shared" si="7"/>
        <v>80</v>
      </c>
    </row>
    <row r="190" spans="1:14" ht="136.5" customHeight="1" thickBot="1">
      <c r="A190" s="7" t="s">
        <v>178</v>
      </c>
      <c r="B190" s="39">
        <v>10</v>
      </c>
      <c r="C190" s="29">
        <f t="shared" si="4"/>
        <v>0.5</v>
      </c>
      <c r="D190" s="22"/>
      <c r="E190" s="23">
        <v>0.05</v>
      </c>
      <c r="F190" s="29">
        <f t="shared" si="5"/>
        <v>1.5</v>
      </c>
      <c r="G190" s="23">
        <v>0.15</v>
      </c>
      <c r="H190" s="29">
        <f t="shared" si="6"/>
        <v>8</v>
      </c>
      <c r="I190" s="23">
        <v>0.8</v>
      </c>
      <c r="J190" s="22"/>
      <c r="K190" s="23"/>
      <c r="L190" s="22"/>
      <c r="M190" s="23"/>
      <c r="N190" s="29">
        <f t="shared" si="7"/>
        <v>10</v>
      </c>
    </row>
    <row r="191" spans="1:14" ht="133.5" customHeight="1" thickBot="1">
      <c r="A191" s="7" t="s">
        <v>179</v>
      </c>
      <c r="B191" s="39">
        <v>70</v>
      </c>
      <c r="C191" s="29">
        <f t="shared" si="4"/>
        <v>3.5</v>
      </c>
      <c r="D191" s="22"/>
      <c r="E191" s="23">
        <v>0.05</v>
      </c>
      <c r="F191" s="29">
        <f t="shared" si="5"/>
        <v>10.5</v>
      </c>
      <c r="G191" s="23">
        <v>0.15</v>
      </c>
      <c r="H191" s="29">
        <f t="shared" si="6"/>
        <v>56</v>
      </c>
      <c r="I191" s="23">
        <v>0.8</v>
      </c>
      <c r="J191" s="22"/>
      <c r="K191" s="23"/>
      <c r="L191" s="22"/>
      <c r="M191" s="23"/>
      <c r="N191" s="29">
        <f t="shared" si="7"/>
        <v>70</v>
      </c>
    </row>
    <row r="192" spans="1:14" ht="75.75" customHeight="1" thickBot="1">
      <c r="A192" s="9" t="s">
        <v>180</v>
      </c>
      <c r="B192" s="39">
        <f>B193+B194</f>
        <v>320</v>
      </c>
      <c r="C192" s="29">
        <f t="shared" si="4"/>
        <v>16</v>
      </c>
      <c r="D192" s="22"/>
      <c r="E192" s="23">
        <v>0.05</v>
      </c>
      <c r="F192" s="29">
        <f t="shared" si="5"/>
        <v>48</v>
      </c>
      <c r="G192" s="23">
        <v>0.15</v>
      </c>
      <c r="H192" s="29">
        <f t="shared" si="6"/>
        <v>256</v>
      </c>
      <c r="I192" s="23">
        <v>0.8</v>
      </c>
      <c r="J192" s="22"/>
      <c r="K192" s="23"/>
      <c r="L192" s="22"/>
      <c r="M192" s="23"/>
      <c r="N192" s="29">
        <f t="shared" si="7"/>
        <v>320</v>
      </c>
    </row>
    <row r="193" spans="1:14" ht="195.75" customHeight="1" thickBot="1">
      <c r="A193" s="7" t="s">
        <v>181</v>
      </c>
      <c r="B193" s="39">
        <v>140</v>
      </c>
      <c r="C193" s="29">
        <f t="shared" si="4"/>
        <v>7</v>
      </c>
      <c r="D193" s="22"/>
      <c r="E193" s="23">
        <v>0.05</v>
      </c>
      <c r="F193" s="29">
        <f t="shared" si="5"/>
        <v>21</v>
      </c>
      <c r="G193" s="23">
        <v>0.15</v>
      </c>
      <c r="H193" s="29">
        <f t="shared" si="6"/>
        <v>112</v>
      </c>
      <c r="I193" s="23">
        <v>0.8</v>
      </c>
      <c r="J193" s="22"/>
      <c r="K193" s="23"/>
      <c r="L193" s="22"/>
      <c r="M193" s="23"/>
      <c r="N193" s="29">
        <f t="shared" si="7"/>
        <v>140</v>
      </c>
    </row>
    <row r="194" spans="1:14" ht="96" customHeight="1" thickBot="1">
      <c r="A194" s="7" t="s">
        <v>182</v>
      </c>
      <c r="B194" s="39">
        <v>180</v>
      </c>
      <c r="C194" s="29">
        <f t="shared" si="4"/>
        <v>9</v>
      </c>
      <c r="D194" s="22"/>
      <c r="E194" s="23">
        <v>0.05</v>
      </c>
      <c r="F194" s="29">
        <f t="shared" si="5"/>
        <v>27</v>
      </c>
      <c r="G194" s="23">
        <v>0.15</v>
      </c>
      <c r="H194" s="29">
        <f t="shared" si="6"/>
        <v>144</v>
      </c>
      <c r="I194" s="23">
        <v>0.8</v>
      </c>
      <c r="J194" s="22"/>
      <c r="K194" s="23"/>
      <c r="L194" s="22"/>
      <c r="M194" s="23"/>
      <c r="N194" s="29">
        <f t="shared" si="7"/>
        <v>180</v>
      </c>
    </row>
    <row r="195" spans="1:14" ht="177.75" customHeight="1" thickBot="1">
      <c r="A195" s="8" t="s">
        <v>183</v>
      </c>
      <c r="B195" s="39"/>
      <c r="C195" s="31"/>
      <c r="D195" s="3"/>
      <c r="E195" s="15"/>
      <c r="F195" s="31"/>
      <c r="G195" s="15"/>
      <c r="H195" s="31"/>
      <c r="I195" s="15"/>
      <c r="J195" s="3"/>
      <c r="K195" s="15"/>
      <c r="L195" s="3"/>
      <c r="M195" s="15"/>
      <c r="N195" s="31"/>
    </row>
    <row r="196" spans="1:14" ht="129" customHeight="1" thickBot="1">
      <c r="A196" s="8" t="s">
        <v>184</v>
      </c>
      <c r="B196" s="39"/>
      <c r="C196" s="31"/>
      <c r="D196" s="3"/>
      <c r="E196" s="15"/>
      <c r="F196" s="31"/>
      <c r="G196" s="15"/>
      <c r="H196" s="31"/>
      <c r="I196" s="15"/>
      <c r="J196" s="3"/>
      <c r="K196" s="15"/>
      <c r="L196" s="3"/>
      <c r="M196" s="15"/>
      <c r="N196" s="31"/>
    </row>
    <row r="197" spans="1:14" ht="88.5" customHeight="1" thickBot="1">
      <c r="A197" s="8" t="s">
        <v>185</v>
      </c>
      <c r="B197" s="39"/>
      <c r="C197" s="31"/>
      <c r="D197" s="3"/>
      <c r="E197" s="15"/>
      <c r="F197" s="31"/>
      <c r="G197" s="15"/>
      <c r="H197" s="31"/>
      <c r="I197" s="15"/>
      <c r="J197" s="3"/>
      <c r="K197" s="15"/>
      <c r="L197" s="3"/>
      <c r="M197" s="15"/>
      <c r="N197" s="31"/>
    </row>
    <row r="209" ht="13.5" customHeight="1"/>
  </sheetData>
  <sheetProtection/>
  <mergeCells count="16">
    <mergeCell ref="N2:N4"/>
    <mergeCell ref="B2:B4"/>
    <mergeCell ref="I2:I4"/>
    <mergeCell ref="J2:J4"/>
    <mergeCell ref="K2:K4"/>
    <mergeCell ref="L2:L4"/>
    <mergeCell ref="C1:D1"/>
    <mergeCell ref="F1:K1"/>
    <mergeCell ref="L1:M1"/>
    <mergeCell ref="C2:C4"/>
    <mergeCell ref="D2:D4"/>
    <mergeCell ref="E2:E4"/>
    <mergeCell ref="F2:F4"/>
    <mergeCell ref="G2:G4"/>
    <mergeCell ref="H2:H4"/>
    <mergeCell ref="M2:M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A2013</cp:lastModifiedBy>
  <cp:lastPrinted>2013-12-10T13:23:14Z</cp:lastPrinted>
  <dcterms:created xsi:type="dcterms:W3CDTF">2013-10-22T20:06:42Z</dcterms:created>
  <dcterms:modified xsi:type="dcterms:W3CDTF">2013-12-10T13:25:07Z</dcterms:modified>
  <cp:category/>
  <cp:version/>
  <cp:contentType/>
  <cp:contentStatus/>
</cp:coreProperties>
</file>